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2" sheetId="11" r:id="rId5"/>
    <sheet name="02 2014VŘ130 Pol" sheetId="12" r:id="rId6"/>
    <sheet name="02 2014VŘ130 P1" sheetId="13" r:id="rId7"/>
  </sheets>
  <externalReferences>
    <externalReference r:id="rId8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6">'02 2014VŘ130 P1'!$A$1:$I$81</definedName>
    <definedName name="_xlnm.Print_Area" localSheetId="5">'02 2014VŘ130 Pol'!$A$1:$I$27</definedName>
    <definedName name="_xlnm.Print_Area" localSheetId="4">'Rekapitulace Objekt 02'!$A$1:$H$20</definedName>
    <definedName name="_xlnm.Print_Area" localSheetId="1">Stavba!$A$1:$J$27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 l="1"/>
  <c r="P19" i="11"/>
  <c r="O19" i="11"/>
  <c r="P18" i="11"/>
  <c r="O18" i="11"/>
  <c r="H19" i="11"/>
  <c r="H18" i="11"/>
  <c r="H20" i="11" s="1"/>
  <c r="AO81" i="13"/>
  <c r="AN81" i="13"/>
  <c r="G81" i="13"/>
  <c r="AK80" i="13"/>
  <c r="AL80" i="13"/>
  <c r="BA73" i="13"/>
  <c r="BA69" i="13"/>
  <c r="BA63" i="13"/>
  <c r="BA60" i="13"/>
  <c r="BA55" i="13"/>
  <c r="BA51" i="13"/>
  <c r="BA46" i="13"/>
  <c r="BA42" i="13"/>
  <c r="BA39" i="13"/>
  <c r="BA36" i="13"/>
  <c r="BA32" i="13"/>
  <c r="BA27" i="13"/>
  <c r="BA22" i="13"/>
  <c r="BA18" i="13"/>
  <c r="BA13" i="13"/>
  <c r="G12" i="13"/>
  <c r="F8" i="13" s="1"/>
  <c r="G17" i="13"/>
  <c r="G21" i="13"/>
  <c r="G26" i="13"/>
  <c r="G31" i="13"/>
  <c r="G35" i="13"/>
  <c r="F34" i="13" s="1"/>
  <c r="G38" i="13"/>
  <c r="G41" i="13"/>
  <c r="G45" i="13"/>
  <c r="F48" i="13"/>
  <c r="G50" i="13"/>
  <c r="G54" i="13"/>
  <c r="F57" i="13"/>
  <c r="G59" i="13"/>
  <c r="G62" i="13"/>
  <c r="G66" i="13"/>
  <c r="G68" i="13"/>
  <c r="G70" i="13"/>
  <c r="G72" i="13"/>
  <c r="G75" i="13"/>
  <c r="F74" i="13" s="1"/>
  <c r="G77" i="13"/>
  <c r="F76" i="13" s="1"/>
  <c r="G78" i="13"/>
  <c r="G79" i="13"/>
  <c r="AO27" i="12"/>
  <c r="AN27" i="12"/>
  <c r="G27" i="12"/>
  <c r="AK26" i="12"/>
  <c r="AL26" i="12"/>
  <c r="BA21" i="12"/>
  <c r="BA18" i="12"/>
  <c r="BA14" i="12"/>
  <c r="BA11" i="12"/>
  <c r="G10" i="12"/>
  <c r="F8" i="12" s="1"/>
  <c r="G13" i="12"/>
  <c r="G17" i="12"/>
  <c r="F15" i="12" s="1"/>
  <c r="G20" i="12"/>
  <c r="G23" i="12"/>
  <c r="F22" i="12" s="1"/>
  <c r="G25" i="12"/>
  <c r="F24" i="12" s="1"/>
  <c r="D20" i="11"/>
  <c r="B7" i="11"/>
  <c r="B6" i="11"/>
  <c r="C1" i="11"/>
  <c r="B1" i="11"/>
  <c r="D8" i="1"/>
  <c r="J24" i="1"/>
  <c r="B1" i="9"/>
  <c r="C1" i="9"/>
  <c r="B7" i="9"/>
  <c r="B6" i="9"/>
</calcChain>
</file>

<file path=xl/sharedStrings.xml><?xml version="1.0" encoding="utf-8"?>
<sst xmlns="http://schemas.openxmlformats.org/spreadsheetml/2006/main" count="321" uniqueCount="187">
  <si>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</si>
  <si>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</si>
  <si>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</si>
  <si>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</si>
  <si>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</si>
  <si>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</si>
  <si>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</si>
  <si>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</si>
  <si>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</si>
  <si>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</si>
  <si>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</si>
  <si>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</si>
  <si>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</si>
  <si>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</si>
  <si>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</si>
  <si>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</si>
  <si>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</si>
  <si>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</si>
  <si>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</si>
  <si>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</si>
  <si>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</si>
  <si>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</si>
  <si>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</si>
  <si>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</si>
  <si>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</si>
  <si>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</si>
  <si>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</si>
  <si>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</si>
  <si>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</si>
  <si>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</si>
  <si>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</si>
  <si>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</si>
  <si>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</si>
  <si>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</si>
  <si>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</si>
  <si>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</si>
  <si>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</si>
  <si>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</si>
  <si>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</si>
  <si>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</si>
  <si>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</si>
  <si>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</si>
  <si>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20140130</t>
  </si>
  <si>
    <t>UHERSKÝ BROD - REKO FS-UT3G</t>
  </si>
  <si>
    <t>Stavební objekt</t>
  </si>
  <si>
    <t>02</t>
  </si>
  <si>
    <t>VŘ</t>
  </si>
  <si>
    <t>Celkem za stavbu</t>
  </si>
  <si>
    <t>Rozsah:</t>
  </si>
  <si>
    <t>Rekapitulace soupisů náležejících k objektu</t>
  </si>
  <si>
    <t>Soupis</t>
  </si>
  <si>
    <t>Cena (Kč)</t>
  </si>
  <si>
    <t>2014VŘ130</t>
  </si>
  <si>
    <t>Atletický ovál</t>
  </si>
  <si>
    <t>Fotbalové hřiště</t>
  </si>
  <si>
    <t>Celkem objekt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</si>
  <si>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</si>
  <si>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</si>
  <si>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</si>
  <si>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</si>
  <si>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</si>
  <si>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</si>
  <si>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581</t>
  </si>
  <si>
    <t>Atletická dráha</t>
  </si>
  <si>
    <t>Plochy pro tělovýchovu</t>
  </si>
  <si>
    <t>589311111U00</t>
  </si>
  <si>
    <t>Kryt ploch Conipur SP atletika</t>
  </si>
  <si>
    <t>m2</t>
  </si>
  <si>
    <t>823-1</t>
  </si>
  <si>
    <t>URS</t>
  </si>
  <si>
    <t>/Dodávka a pokládka nové vrstvy sportovního povrchu, vč. přípravy odkladu/</t>
  </si>
  <si>
    <t>Plocha převzata z CaD aplikace : (2622,5)</t>
  </si>
  <si>
    <t>589991001.NC</t>
  </si>
  <si>
    <t>Lajnování oválu</t>
  </si>
  <si>
    <t>kompl.</t>
  </si>
  <si>
    <t>Vlastní</t>
  </si>
  <si>
    <t>/kopletní lajnování altetického oválu, ovál dl. 400m se 6ti drahami, rovinka dl. 130m s 8mi drahami/</t>
  </si>
  <si>
    <t>581S</t>
  </si>
  <si>
    <t>Technické sektory</t>
  </si>
  <si>
    <t>589311112U00</t>
  </si>
  <si>
    <t>Kryt ploch Conipur SW atletika</t>
  </si>
  <si>
    <t>Plocha převzata z CaD aplikace : (2571,1)</t>
  </si>
  <si>
    <t>Lajnování sektorů</t>
  </si>
  <si>
    <t>/Kompletní lajnování technických sektorů/</t>
  </si>
  <si>
    <t>99</t>
  </si>
  <si>
    <t>Staveništní přesun hmot</t>
  </si>
  <si>
    <t>998225111R00</t>
  </si>
  <si>
    <t>Přesun hmot, pozemní komunikace, kryt živičný</t>
  </si>
  <si>
    <t>t</t>
  </si>
  <si>
    <t>RTS</t>
  </si>
  <si>
    <t>VN</t>
  </si>
  <si>
    <t>Vedlejší náklady</t>
  </si>
  <si>
    <t>VRN8</t>
  </si>
  <si>
    <t>NUS - náklady spojeném s umístěním stavby</t>
  </si>
  <si>
    <t>Soubor</t>
  </si>
  <si>
    <t>Celkem za objekt</t>
  </si>
  <si>
    <t>1</t>
  </si>
  <si>
    <t>Zemní práce</t>
  </si>
  <si>
    <t>122 10 Odkopávky a  prokopávky nezapažené</t>
  </si>
  <si>
    <t>s přehozením výkopku na vzdálenost do 3 m nebo s naložením na dopravní prostředek,</t>
  </si>
  <si>
    <t>122 10-3 v hornině 3</t>
  </si>
  <si>
    <t>122201102R00</t>
  </si>
  <si>
    <t>...Odkopávky nezapažené v hor. 3 do 1000 m3</t>
  </si>
  <si>
    <t>m3</t>
  </si>
  <si>
    <t>800-1</t>
  </si>
  <si>
    <t>/Zahrnuje sejmutí stávajících skladeb po odstranění umělého trávníku a syntetycké podložky/</t>
  </si>
  <si>
    <t>(7719,314*0,05)</t>
  </si>
  <si>
    <t>162 10 Vodorovné přemístění výkopku</t>
  </si>
  <si>
    <t>po suchu, bez ohledu na druh dopravního prostředku, bez naložení výkopku, avšak se složením bez rozhrnutí,</t>
  </si>
  <si>
    <t>162701105R00</t>
  </si>
  <si>
    <t>...z horniny 1 až 4, na vzdálenost přes 9 000  do 10 000 m</t>
  </si>
  <si>
    <t>/Odvoz přebytečného výkopku na příslušnou skládku/</t>
  </si>
  <si>
    <t>(385,9657)</t>
  </si>
  <si>
    <t>162 10-9 příplatek k ceně za každých dalších i započatých 1 000 m přes 10 000 m</t>
  </si>
  <si>
    <t>162701109R00</t>
  </si>
  <si>
    <t>...z horniny 1 až 4</t>
  </si>
  <si>
    <t>/příplatek k odvozu na skládku/</t>
  </si>
  <si>
    <t>385,9657*30</t>
  </si>
  <si>
    <t>181 10 Úprava pláně v zářezech</t>
  </si>
  <si>
    <t>vyrovnáním výškových rozdílů, ploch vodorovných a ploch do sklonu 1 : 5.</t>
  </si>
  <si>
    <t>181101102R00</t>
  </si>
  <si>
    <t>...v hornině 1 až 4, se zhutněním</t>
  </si>
  <si>
    <t>/profilace podkladních vrstev/</t>
  </si>
  <si>
    <t>plocha hřiště : (107,0*72,4)</t>
  </si>
  <si>
    <t>rohy hřiště : -(6,8715)*4</t>
  </si>
  <si>
    <t>199 Poplatky za skládku</t>
  </si>
  <si>
    <t>199000002R00</t>
  </si>
  <si>
    <t>...Poplatek za skládku horniny 1- 4</t>
  </si>
  <si>
    <t>/poplatek za uskladnění zeminy/</t>
  </si>
  <si>
    <t>471</t>
  </si>
  <si>
    <t>Umělé povrchy</t>
  </si>
  <si>
    <t>47199-1002.NC</t>
  </si>
  <si>
    <t>Křemičitý písek-dodávka materiálu pro vsyp</t>
  </si>
  <si>
    <t>/dodávka křemičitého písku frakce 0-1mm pro kombinovaný vsyp včetně jeho zapravení/</t>
  </si>
  <si>
    <t>(7719,314)</t>
  </si>
  <si>
    <t>47199-1003.NC</t>
  </si>
  <si>
    <t>Gumový granulát 0-2 /ČERNÝ/</t>
  </si>
  <si>
    <t>/dodávka a zapravení zeleného drceného granulátu 0-2 mm/</t>
  </si>
  <si>
    <t>47199-1001.NC</t>
  </si>
  <si>
    <t>Umělý trávník III.generace v. 62mm</t>
  </si>
  <si>
    <t>/cena za dodávku a položení umělého trávníku III.generace,včetně vpravení křemičitého a gumigranulátového vsypu a lajnování,barva ZELENÁ s atestací FIFA - polyethylenové trojbarevné monofilní vlákno s vyztuženým hřbetem, 9 koncových vláken, tloušťka 200 mikronů/</t>
  </si>
  <si>
    <t>odpočet rohy hřiště : -(6,8715)*4</t>
  </si>
  <si>
    <t>47199-1004.NC</t>
  </si>
  <si>
    <t>Podložka ze syntet. betonu, tl. 35mm</t>
  </si>
  <si>
    <t>/kompletní dodávka a položení syntetycké podložky/</t>
  </si>
  <si>
    <t>56</t>
  </si>
  <si>
    <t>Podkladní vrstvy komunikací a zpevněných ploch</t>
  </si>
  <si>
    <t>564 8 Podklad ze štěrkodrti s rozprostřením a zhutněním</t>
  </si>
  <si>
    <t>564801112R00</t>
  </si>
  <si>
    <t>...tloušťka po zhutnění 40 mm</t>
  </si>
  <si>
    <t>822-1</t>
  </si>
  <si>
    <t>/hutněné drcené kamenivo fr.4-8mm - vyrovnávací vrstva vč. dodávky kameniva/</t>
  </si>
  <si>
    <t>564801111V1</t>
  </si>
  <si>
    <t>Podklad ze štěrkodrti po zhutnění tloušťky 3 cm, tl. 1 cm</t>
  </si>
  <si>
    <t>/hutněné drcené kamenivo fr.0-4mm -finální vrstva vč. dodávky kameniva/</t>
  </si>
  <si>
    <t>96</t>
  </si>
  <si>
    <t>Bourací práce</t>
  </si>
  <si>
    <t>776 51-8 Odstranění povlakových podlah z nášlapné plochy</t>
  </si>
  <si>
    <t>776511810RT1</t>
  </si>
  <si>
    <t>...Odstranění PVC podlah lepených bez podložky, z ploch nad 20 m2</t>
  </si>
  <si>
    <t>800-775</t>
  </si>
  <si>
    <t>/odstranění stávajícího umělého trávníku/</t>
  </si>
  <si>
    <t>00003</t>
  </si>
  <si>
    <t>Stržení a odvoz umělé syntetické podložky na skládku/syntetický beton/</t>
  </si>
  <si>
    <t>/Odstranění stávající syntetycké podložky/</t>
  </si>
  <si>
    <t>979 08-4 Poplatek za skládku</t>
  </si>
  <si>
    <t>979990001R00</t>
  </si>
  <si>
    <t>...Poplatek za skládku stavební suti</t>
  </si>
  <si>
    <t>801-3</t>
  </si>
  <si>
    <t>979 08-1 Odvoz suti a vybouraných hmot na skládku</t>
  </si>
  <si>
    <t>979081111R00</t>
  </si>
  <si>
    <t>...Odvoz suti a vybour. hmot na skládku do 1 km</t>
  </si>
  <si>
    <t>Včetně naložení na dopravní prostředek a složení na skládku, bez poplatku za skládku.</t>
  </si>
  <si>
    <t>979081121R00</t>
  </si>
  <si>
    <t>...Příplatek k odvozu za každý další 1 km</t>
  </si>
  <si>
    <t>979 08-2 Vnitrostaveništní doprava suti a vybouraných hmot</t>
  </si>
  <si>
    <t>979082111R00</t>
  </si>
  <si>
    <t>...Vnitrostaveništní doprava suti do 10 m</t>
  </si>
  <si>
    <t>Včetně případného složení na staveništní deponii.</t>
  </si>
  <si>
    <t>Přesun hmot</t>
  </si>
  <si>
    <t>998222012R00</t>
  </si>
  <si>
    <t>Přesun hmot, zpevněné plochy, kryt z kameniva</t>
  </si>
  <si>
    <t>VRN0</t>
  </si>
  <si>
    <t>Zabezpečení staveniště</t>
  </si>
  <si>
    <t>VRN3</t>
  </si>
  <si>
    <t>Mimostaveništní doprava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</si>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</sst>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#,##0.00\ _K_č"/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5" fillId="0" borderId="0" xfId="0" applyFont="1" applyAlignment="1">
      <alignment vertical="top"/>
    </xf>
    <xf numFmtId="171" fontId="15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4" xfId="0" applyNumberFormat="1" applyFont="1" applyBorder="1"/>
    <xf numFmtId="171" fontId="7" fillId="0" borderId="29" xfId="0" applyNumberFormat="1" applyFont="1" applyBorder="1"/>
    <xf numFmtId="0" fontId="7" fillId="4" borderId="45" xfId="0" applyFont="1" applyFill="1" applyBorder="1"/>
    <xf numFmtId="0" fontId="7" fillId="4" borderId="46" xfId="0" applyFont="1" applyFill="1" applyBorder="1"/>
    <xf numFmtId="0" fontId="7" fillId="4" borderId="47" xfId="0" applyFont="1" applyFill="1" applyBorder="1"/>
    <xf numFmtId="0" fontId="7" fillId="4" borderId="48" xfId="0" applyFont="1" applyFill="1" applyBorder="1"/>
    <xf numFmtId="171" fontId="7" fillId="4" borderId="49" xfId="0" applyNumberFormat="1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49" fontId="7" fillId="4" borderId="52" xfId="0" applyNumberFormat="1" applyFont="1" applyFill="1" applyBorder="1"/>
    <xf numFmtId="0" fontId="7" fillId="4" borderId="53" xfId="0" applyFont="1" applyFill="1" applyBorder="1"/>
    <xf numFmtId="171" fontId="7" fillId="4" borderId="54" xfId="0" applyNumberFormat="1" applyFont="1" applyFill="1" applyBorder="1"/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55" xfId="0" applyFill="1" applyBorder="1" applyAlignment="1">
      <alignment vertical="top"/>
    </xf>
    <xf numFmtId="0" fontId="0" fillId="4" borderId="56" xfId="0" applyFill="1" applyBorder="1" applyAlignment="1">
      <alignment horizontal="center" vertical="top" shrinkToFit="1"/>
    </xf>
    <xf numFmtId="172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horizontal="left" vertical="top" wrapText="1"/>
    </xf>
    <xf numFmtId="4" fontId="0" fillId="4" borderId="58" xfId="0" applyNumberFormat="1" applyFill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/>
    <xf numFmtId="0" fontId="19" fillId="0" borderId="0" xfId="0" applyNumberFormat="1" applyFont="1" applyAlignment="1">
      <alignment wrapTex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0" fontId="16" fillId="0" borderId="61" xfId="0" applyNumberFormat="1" applyFont="1" applyBorder="1" applyAlignment="1">
      <alignment vertical="top" wrapText="1"/>
    </xf>
    <xf numFmtId="0" fontId="0" fillId="4" borderId="57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6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6" fillId="0" borderId="59" xfId="0" applyNumberFormat="1" applyFont="1" applyBorder="1" applyAlignment="1">
      <alignment vertical="top" wrapText="1" shrinkToFit="1"/>
    </xf>
    <xf numFmtId="0" fontId="16" fillId="0" borderId="41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41" xfId="0" applyNumberFormat="1" applyFont="1" applyBorder="1" applyAlignment="1">
      <alignment vertical="top" wrapText="1" shrinkToFit="1"/>
    </xf>
    <xf numFmtId="172" fontId="0" fillId="4" borderId="42" xfId="0" applyNumberFormat="1" applyFill="1" applyBorder="1" applyAlignment="1">
      <alignment vertical="top" shrinkToFit="1"/>
    </xf>
    <xf numFmtId="172" fontId="16" fillId="0" borderId="59" xfId="0" applyNumberFormat="1" applyFont="1" applyBorder="1" applyAlignment="1">
      <alignment vertical="top" wrapText="1" shrinkToFit="1"/>
    </xf>
    <xf numFmtId="172" fontId="16" fillId="0" borderId="41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18" fillId="0" borderId="41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16" fillId="0" borderId="59" xfId="0" applyNumberFormat="1" applyFont="1" applyBorder="1" applyAlignment="1">
      <alignment vertical="top" wrapText="1" shrinkToFit="1"/>
    </xf>
    <xf numFmtId="4" fontId="16" fillId="0" borderId="60" xfId="0" applyNumberFormat="1" applyFont="1" applyBorder="1" applyAlignment="1">
      <alignment vertical="top" wrapText="1" shrinkToFit="1"/>
    </xf>
    <xf numFmtId="4" fontId="16" fillId="0" borderId="37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" fontId="16" fillId="5" borderId="41" xfId="0" applyNumberFormat="1" applyFont="1" applyFill="1" applyBorder="1" applyAlignment="1" applyProtection="1">
      <alignment vertical="top" shrinkToFit="1"/>
      <protection locked="0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0" fontId="0" fillId="4" borderId="43" xfId="0" applyFill="1" applyBorder="1" applyAlignment="1">
      <alignment vertical="top"/>
    </xf>
    <xf numFmtId="0" fontId="16" fillId="0" borderId="62" xfId="0" applyFont="1" applyBorder="1" applyAlignment="1">
      <alignment vertical="top"/>
    </xf>
    <xf numFmtId="4" fontId="0" fillId="4" borderId="63" xfId="0" applyNumberFormat="1" applyFill="1" applyBorder="1" applyAlignment="1">
      <alignment vertical="top" shrinkToFit="1"/>
    </xf>
    <xf numFmtId="4" fontId="16" fillId="0" borderId="64" xfId="0" applyNumberFormat="1" applyFont="1" applyBorder="1" applyAlignment="1">
      <alignment vertical="top" shrinkToFit="1"/>
    </xf>
    <xf numFmtId="4" fontId="0" fillId="4" borderId="55" xfId="0" applyNumberFormat="1" applyFill="1" applyBorder="1" applyAlignment="1">
      <alignment vertical="top"/>
    </xf>
    <xf numFmtId="0" fontId="0" fillId="4" borderId="56" xfId="0" applyFill="1" applyBorder="1" applyAlignment="1">
      <alignment vertical="top" wrapText="1"/>
    </xf>
    <xf numFmtId="0" fontId="0" fillId="4" borderId="45" xfId="0" applyFill="1" applyBorder="1" applyAlignment="1">
      <alignment vertical="top"/>
    </xf>
    <xf numFmtId="49" fontId="0" fillId="4" borderId="46" xfId="0" applyNumberFormat="1" applyFill="1" applyBorder="1" applyAlignment="1">
      <alignment vertical="top"/>
    </xf>
    <xf numFmtId="0" fontId="0" fillId="4" borderId="32" xfId="0" applyNumberFormat="1" applyFill="1" applyBorder="1" applyAlignment="1">
      <alignment horizontal="left" vertical="top" wrapText="1"/>
    </xf>
    <xf numFmtId="172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0" borderId="65" xfId="0" applyNumberFormat="1" applyBorder="1" applyAlignment="1">
      <alignment vertical="top"/>
    </xf>
    <xf numFmtId="4" fontId="0" fillId="0" borderId="66" xfId="0" applyNumberFormat="1" applyBorder="1" applyAlignment="1">
      <alignment vertical="top"/>
    </xf>
    <xf numFmtId="0" fontId="16" fillId="0" borderId="23" xfId="0" applyFont="1" applyBorder="1" applyAlignment="1">
      <alignment vertical="top"/>
    </xf>
    <xf numFmtId="0" fontId="16" fillId="0" borderId="24" xfId="0" applyNumberFormat="1" applyFont="1" applyBorder="1" applyAlignment="1">
      <alignment vertical="top"/>
    </xf>
    <xf numFmtId="0" fontId="16" fillId="0" borderId="67" xfId="0" applyFont="1" applyBorder="1" applyAlignment="1">
      <alignment vertical="top" shrinkToFit="1"/>
    </xf>
    <xf numFmtId="172" fontId="16" fillId="0" borderId="67" xfId="0" applyNumberFormat="1" applyFont="1" applyBorder="1" applyAlignment="1">
      <alignment vertical="top" shrinkToFit="1"/>
    </xf>
    <xf numFmtId="4" fontId="16" fillId="5" borderId="67" xfId="0" applyNumberFormat="1" applyFont="1" applyFill="1" applyBorder="1" applyAlignment="1" applyProtection="1">
      <alignment vertical="top" shrinkToFit="1"/>
      <protection locked="0"/>
    </xf>
    <xf numFmtId="4" fontId="16" fillId="0" borderId="67" xfId="0" applyNumberFormat="1" applyFont="1" applyBorder="1" applyAlignment="1">
      <alignment vertical="top" shrinkToFit="1"/>
    </xf>
    <xf numFmtId="4" fontId="16" fillId="0" borderId="24" xfId="0" applyNumberFormat="1" applyFont="1" applyBorder="1" applyAlignment="1">
      <alignment vertical="top" shrinkToFit="1"/>
    </xf>
    <xf numFmtId="4" fontId="16" fillId="0" borderId="68" xfId="0" applyNumberFormat="1" applyFont="1" applyBorder="1" applyAlignment="1">
      <alignment vertical="top" shrinkToFit="1"/>
    </xf>
    <xf numFmtId="0" fontId="14" fillId="4" borderId="69" xfId="0" applyFont="1" applyFill="1" applyBorder="1" applyAlignment="1">
      <alignment vertical="top"/>
    </xf>
    <xf numFmtId="49" fontId="14" fillId="4" borderId="70" xfId="0" applyNumberFormat="1" applyFont="1" applyFill="1" applyBorder="1" applyAlignment="1">
      <alignment vertical="top"/>
    </xf>
    <xf numFmtId="0" fontId="14" fillId="4" borderId="70" xfId="0" applyFont="1" applyFill="1" applyBorder="1" applyAlignment="1">
      <alignment vertical="top"/>
    </xf>
    <xf numFmtId="4" fontId="14" fillId="4" borderId="71" xfId="0" applyNumberFormat="1" applyFont="1" applyFill="1" applyBorder="1" applyAlignment="1">
      <alignment vertical="top"/>
    </xf>
    <xf numFmtId="0" fontId="0" fillId="4" borderId="42" xfId="0" applyNumberFormat="1" applyFill="1" applyBorder="1" applyAlignment="1">
      <alignment horizontal="left" vertical="top" wrapText="1"/>
    </xf>
    <xf numFmtId="0" fontId="16" fillId="0" borderId="61" xfId="0" applyNumberFormat="1" applyFont="1" applyBorder="1" applyAlignment="1">
      <alignment horizontal="left" vertical="top" wrapText="1"/>
    </xf>
    <xf numFmtId="0" fontId="16" fillId="0" borderId="41" xfId="0" applyNumberFormat="1" applyFont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0" fontId="18" fillId="0" borderId="41" xfId="0" quotePrefix="1" applyNumberFormat="1" applyFont="1" applyBorder="1" applyAlignment="1">
      <alignment horizontal="left" vertical="top" wrapText="1"/>
    </xf>
    <xf numFmtId="0" fontId="16" fillId="0" borderId="6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14" fillId="4" borderId="70" xfId="0" applyNumberFormat="1" applyFont="1" applyFill="1" applyBorder="1" applyAlignment="1">
      <alignment horizontal="left" vertical="top" wrapText="1"/>
    </xf>
    <xf numFmtId="0" fontId="16" fillId="0" borderId="37" xfId="0" applyNumberFormat="1" applyFont="1" applyBorder="1" applyAlignment="1">
      <alignment vertical="top" wrapText="1"/>
    </xf>
    <xf numFmtId="4" fontId="16" fillId="0" borderId="38" xfId="0" applyNumberFormat="1" applyFont="1" applyBorder="1" applyAlignment="1">
      <alignment vertical="top" wrapText="1" shrinkToFit="1"/>
    </xf>
    <xf numFmtId="0" fontId="16" fillId="0" borderId="0" xfId="0" applyNumberFormat="1" applyFont="1" applyBorder="1" applyAlignment="1">
      <alignment vertical="top" wrapText="1" shrinkToFit="1"/>
    </xf>
    <xf numFmtId="172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0" fontId="14" fillId="4" borderId="69" xfId="0" applyFont="1" applyFill="1" applyBorder="1"/>
    <xf numFmtId="49" fontId="14" fillId="4" borderId="70" xfId="0" applyNumberFormat="1" applyFont="1" applyFill="1" applyBorder="1"/>
    <xf numFmtId="0" fontId="14" fillId="4" borderId="70" xfId="0" applyFont="1" applyFill="1" applyBorder="1"/>
    <xf numFmtId="4" fontId="14" fillId="4" borderId="71" xfId="0" applyNumberFormat="1" applyFont="1" applyFill="1" applyBorder="1"/>
    <xf numFmtId="0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70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41</v>
      </c>
      <c r="B17" s="86"/>
      <c r="C17" s="86"/>
      <c r="D17" s="86"/>
      <c r="E17" s="86"/>
      <c r="F17" s="86"/>
      <c r="G17" s="8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24"/>
  <sheetViews>
    <sheetView showGridLines="0" topLeftCell="B1" zoomScaleNormal="100" zoomScaleSheetLayoutView="75" workbookViewId="0">
      <selection activeCell="B2" sqref="B2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42</v>
      </c>
      <c r="F5" s="10"/>
      <c r="G5" s="11"/>
      <c r="I5" s="11"/>
    </row>
    <row r="6" spans="1:14" ht="13.5" customHeight="1" x14ac:dyDescent="0.25">
      <c r="B6" s="10"/>
      <c r="C6" s="37"/>
      <c r="D6" s="103" t="s">
        <v>43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20</v>
      </c>
      <c r="C21" s="106"/>
      <c r="D21" s="106"/>
      <c r="E21" s="107"/>
      <c r="F21" s="108"/>
      <c r="G21" s="108"/>
      <c r="H21" s="112" t="s">
        <v>21</v>
      </c>
      <c r="I21" s="113" t="s">
        <v>22</v>
      </c>
      <c r="J21" s="114" t="s">
        <v>23</v>
      </c>
    </row>
    <row r="22" spans="1:16" x14ac:dyDescent="0.2">
      <c r="A22" s="109"/>
      <c r="B22" s="109" t="s">
        <v>44</v>
      </c>
      <c r="C22" s="110"/>
      <c r="D22" s="110"/>
      <c r="E22" s="110"/>
      <c r="F22" s="110"/>
      <c r="G22" s="111"/>
      <c r="H22" s="115"/>
      <c r="I22" s="116">
        <v>1</v>
      </c>
      <c r="J22" s="117"/>
    </row>
    <row r="23" spans="1:16" x14ac:dyDescent="0.2">
      <c r="A23" s="109"/>
      <c r="B23" s="109" t="s">
        <v>45</v>
      </c>
      <c r="C23" s="110" t="s">
        <v>46</v>
      </c>
      <c r="D23" s="110"/>
      <c r="E23" s="110"/>
      <c r="F23" s="110"/>
      <c r="G23" s="111"/>
      <c r="H23" s="115"/>
      <c r="I23" s="116">
        <v>2</v>
      </c>
      <c r="J23" s="117">
        <f>'Rekapitulace Objekt 02'!H20</f>
        <v>0</v>
      </c>
      <c r="O23" t="s">
        <v>186</v>
      </c>
      <c r="P23" t="s">
        <v>186</v>
      </c>
    </row>
    <row r="24" spans="1:16" ht="25.5" customHeight="1" x14ac:dyDescent="0.25">
      <c r="A24" s="119"/>
      <c r="B24" s="120" t="s">
        <v>47</v>
      </c>
      <c r="C24" s="121"/>
      <c r="D24" s="121"/>
      <c r="E24" s="121"/>
      <c r="F24" s="122"/>
      <c r="G24" s="123"/>
      <c r="H24" s="124"/>
      <c r="I24" s="125"/>
      <c r="J24" s="118">
        <f>SUM(J22:J23)</f>
        <v>0</v>
      </c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 x14ac:dyDescent="0.2">
      <c r="A1" s="23" t="s">
        <v>1</v>
      </c>
      <c r="B1" s="28" t="str">
        <f>Stavba!CisloStavby</f>
        <v>20140130</v>
      </c>
      <c r="C1" s="31" t="str">
        <f>Stavba!NazevStavby</f>
        <v>UHERSKÝ BROD - REKO FS-UT3G</v>
      </c>
      <c r="D1" s="31"/>
      <c r="E1" s="31"/>
      <c r="F1" s="31"/>
      <c r="G1" s="24"/>
      <c r="H1" s="33"/>
    </row>
    <row r="2" spans="1:8" ht="13.5" thickBot="1" x14ac:dyDescent="0.25">
      <c r="A2" s="25" t="s">
        <v>29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28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30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31</v>
      </c>
      <c r="B2" s="56"/>
      <c r="C2" s="97"/>
      <c r="D2" s="97"/>
      <c r="E2" s="97"/>
      <c r="F2" s="97"/>
      <c r="G2" s="98"/>
    </row>
    <row r="3" spans="1:7" x14ac:dyDescent="0.2">
      <c r="A3" s="57" t="s">
        <v>32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33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  <col min="15" max="16" width="0" hidden="1" customWidth="1"/>
  </cols>
  <sheetData>
    <row r="1" spans="1:10" ht="13.5" customHeight="1" thickTop="1" x14ac:dyDescent="0.2">
      <c r="A1" s="23" t="s">
        <v>1</v>
      </c>
      <c r="B1" s="28" t="str">
        <f>Stavba!CisloStavby</f>
        <v>20140130</v>
      </c>
      <c r="C1" s="31" t="str">
        <f>Stavba!NazevStavby</f>
        <v>UHERSKÝ BROD - REKO FS-UT3G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29</v>
      </c>
      <c r="B2" s="126" t="s">
        <v>45</v>
      </c>
      <c r="C2" s="127" t="s">
        <v>46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02</v>
      </c>
      <c r="H6" s="35"/>
    </row>
    <row r="7" spans="1:10" ht="15.75" customHeight="1" x14ac:dyDescent="0.25">
      <c r="B7" s="93" t="str">
        <f>C2</f>
        <v>VŘ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28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48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28" t="s">
        <v>49</v>
      </c>
      <c r="B16" s="129"/>
      <c r="C16" s="129"/>
      <c r="D16" s="129"/>
      <c r="E16" s="129"/>
      <c r="F16" s="129"/>
      <c r="G16" s="129"/>
      <c r="H16" s="130"/>
      <c r="I16" s="32"/>
      <c r="J16" s="32"/>
    </row>
    <row r="17" spans="1:16" ht="12.75" customHeight="1" x14ac:dyDescent="0.2">
      <c r="A17" s="136" t="s">
        <v>50</v>
      </c>
      <c r="B17" s="137"/>
      <c r="C17" s="138"/>
      <c r="D17" s="138"/>
      <c r="E17" s="138"/>
      <c r="F17" s="138"/>
      <c r="G17" s="139"/>
      <c r="H17" s="140" t="s">
        <v>51</v>
      </c>
      <c r="I17" s="32"/>
      <c r="J17" s="32"/>
    </row>
    <row r="18" spans="1:16" ht="12.75" customHeight="1" x14ac:dyDescent="0.2">
      <c r="A18" s="134" t="s">
        <v>52</v>
      </c>
      <c r="B18" s="132" t="s">
        <v>53</v>
      </c>
      <c r="C18" s="131"/>
      <c r="D18" s="131"/>
      <c r="E18" s="131"/>
      <c r="F18" s="131"/>
      <c r="G18" s="133"/>
      <c r="H18" s="135">
        <f>'02 2014VŘ130 Pol'!G27</f>
        <v>0</v>
      </c>
      <c r="I18" s="32"/>
      <c r="J18" s="32"/>
      <c r="O18">
        <f>'02 2014VŘ130 Pol'!AN27</f>
        <v>0</v>
      </c>
      <c r="P18">
        <f>'02 2014VŘ130 Pol'!AO27</f>
        <v>0</v>
      </c>
    </row>
    <row r="19" spans="1:16" ht="12.75" customHeight="1" x14ac:dyDescent="0.2">
      <c r="A19" s="134" t="s">
        <v>52</v>
      </c>
      <c r="B19" s="132" t="s">
        <v>54</v>
      </c>
      <c r="C19" s="131"/>
      <c r="D19" s="131"/>
      <c r="E19" s="131"/>
      <c r="F19" s="131"/>
      <c r="G19" s="133"/>
      <c r="H19" s="135">
        <f>'02 2014VŘ130 P1'!G81</f>
        <v>0</v>
      </c>
      <c r="I19" s="32"/>
      <c r="J19" s="32"/>
      <c r="O19">
        <f>'02 2014VŘ130 P1'!AN81</f>
        <v>0</v>
      </c>
      <c r="P19">
        <f>'02 2014VŘ130 P1'!AO81</f>
        <v>0</v>
      </c>
    </row>
    <row r="20" spans="1:16" ht="12.75" customHeight="1" thickBot="1" x14ac:dyDescent="0.25">
      <c r="A20" s="141"/>
      <c r="B20" s="142" t="s">
        <v>55</v>
      </c>
      <c r="C20" s="143"/>
      <c r="D20" s="144" t="str">
        <f>B2</f>
        <v>02</v>
      </c>
      <c r="E20" s="143"/>
      <c r="F20" s="143"/>
      <c r="G20" s="145"/>
      <c r="H20" s="146">
        <f>SUM(H18:H19)</f>
        <v>0</v>
      </c>
      <c r="I20" s="32"/>
      <c r="J20" s="32"/>
    </row>
    <row r="21" spans="1:16" ht="12.75" customHeight="1" x14ac:dyDescent="0.2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16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16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6" ht="12.75" customHeight="1" x14ac:dyDescent="0.2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6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6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6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6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6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6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6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6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25">
      <c r="A1" s="95" t="s">
        <v>56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160" t="s">
        <v>43</v>
      </c>
      <c r="D2" s="97"/>
      <c r="E2" s="97"/>
      <c r="F2" s="97"/>
      <c r="G2" s="98"/>
      <c r="H2" s="54"/>
      <c r="I2" s="54"/>
      <c r="J2" s="54"/>
    </row>
    <row r="3" spans="1:60" x14ac:dyDescent="0.2">
      <c r="A3" s="57" t="s">
        <v>32</v>
      </c>
      <c r="B3" s="58" t="s">
        <v>45</v>
      </c>
      <c r="C3" s="161" t="s">
        <v>46</v>
      </c>
      <c r="D3" s="99"/>
      <c r="E3" s="99"/>
      <c r="F3" s="99"/>
      <c r="G3" s="100"/>
      <c r="H3" s="54"/>
      <c r="I3" s="54"/>
      <c r="J3" s="54"/>
    </row>
    <row r="4" spans="1:60" ht="13.5" thickBot="1" x14ac:dyDescent="0.25">
      <c r="A4" s="147" t="s">
        <v>33</v>
      </c>
      <c r="B4" s="148" t="s">
        <v>52</v>
      </c>
      <c r="C4" s="162" t="s">
        <v>53</v>
      </c>
      <c r="D4" s="149"/>
      <c r="E4" s="149"/>
      <c r="F4" s="149"/>
      <c r="G4" s="150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51" t="s">
        <v>34</v>
      </c>
      <c r="B6" s="154" t="s">
        <v>35</v>
      </c>
      <c r="C6" s="155" t="s">
        <v>36</v>
      </c>
      <c r="D6" s="152" t="s">
        <v>37</v>
      </c>
      <c r="E6" s="153" t="s">
        <v>38</v>
      </c>
      <c r="F6" s="156" t="s">
        <v>39</v>
      </c>
      <c r="G6" s="193" t="s">
        <v>40</v>
      </c>
      <c r="H6" s="194" t="s">
        <v>57</v>
      </c>
      <c r="I6" s="164" t="s">
        <v>58</v>
      </c>
      <c r="J6" s="54"/>
    </row>
    <row r="7" spans="1:60" x14ac:dyDescent="0.2">
      <c r="A7" s="195"/>
      <c r="B7" s="196" t="s">
        <v>59</v>
      </c>
      <c r="C7" s="197" t="s">
        <v>60</v>
      </c>
      <c r="D7" s="197"/>
      <c r="E7" s="198"/>
      <c r="F7" s="199"/>
      <c r="G7" s="199"/>
      <c r="H7" s="200"/>
      <c r="I7" s="201"/>
      <c r="J7" s="54"/>
    </row>
    <row r="8" spans="1:60" x14ac:dyDescent="0.2">
      <c r="A8" s="189" t="s">
        <v>61</v>
      </c>
      <c r="B8" s="165" t="s">
        <v>62</v>
      </c>
      <c r="C8" s="214" t="s">
        <v>63</v>
      </c>
      <c r="D8" s="167"/>
      <c r="E8" s="172"/>
      <c r="F8" s="177">
        <f>SUM(G9:G14)</f>
        <v>0</v>
      </c>
      <c r="G8" s="178"/>
      <c r="H8" s="179"/>
      <c r="I8" s="191"/>
      <c r="J8" s="54"/>
    </row>
    <row r="9" spans="1:60" outlineLevel="1" x14ac:dyDescent="0.2">
      <c r="A9" s="190"/>
      <c r="B9" s="163" t="s">
        <v>64</v>
      </c>
      <c r="C9" s="215"/>
      <c r="D9" s="168"/>
      <c r="E9" s="173"/>
      <c r="F9" s="180"/>
      <c r="G9" s="181"/>
      <c r="H9" s="182"/>
      <c r="I9" s="192"/>
      <c r="J9" s="157"/>
      <c r="K9" s="158">
        <v>1</v>
      </c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90">
        <v>1</v>
      </c>
      <c r="B10" s="166" t="s">
        <v>65</v>
      </c>
      <c r="C10" s="216" t="s">
        <v>66</v>
      </c>
      <c r="D10" s="169" t="s">
        <v>67</v>
      </c>
      <c r="E10" s="174">
        <v>2622.5</v>
      </c>
      <c r="F10" s="184"/>
      <c r="G10" s="183">
        <f>E10*F10</f>
        <v>0</v>
      </c>
      <c r="H10" s="182" t="s">
        <v>68</v>
      </c>
      <c r="I10" s="192" t="s">
        <v>69</v>
      </c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>
        <v>21</v>
      </c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90"/>
      <c r="B11" s="166"/>
      <c r="C11" s="217" t="s">
        <v>70</v>
      </c>
      <c r="D11" s="170"/>
      <c r="E11" s="175"/>
      <c r="F11" s="185"/>
      <c r="G11" s="186"/>
      <c r="H11" s="182"/>
      <c r="I11" s="192"/>
      <c r="J11" s="157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9" t="str">
        <f>C11</f>
        <v>/Dodávka a pokládka nové vrstvy sportovního povrchu, vč. přípravy odkladu/</v>
      </c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90"/>
      <c r="B12" s="166"/>
      <c r="C12" s="218" t="s">
        <v>71</v>
      </c>
      <c r="D12" s="171"/>
      <c r="E12" s="176">
        <v>2622.5</v>
      </c>
      <c r="F12" s="183"/>
      <c r="G12" s="183"/>
      <c r="H12" s="182"/>
      <c r="I12" s="192"/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90">
        <v>2</v>
      </c>
      <c r="B13" s="166" t="s">
        <v>72</v>
      </c>
      <c r="C13" s="216" t="s">
        <v>73</v>
      </c>
      <c r="D13" s="169" t="s">
        <v>74</v>
      </c>
      <c r="E13" s="174">
        <v>1</v>
      </c>
      <c r="F13" s="184"/>
      <c r="G13" s="183">
        <f>E13*F13</f>
        <v>0</v>
      </c>
      <c r="H13" s="182"/>
      <c r="I13" s="192" t="s">
        <v>75</v>
      </c>
      <c r="J13" s="157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>
        <v>21</v>
      </c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90"/>
      <c r="B14" s="166"/>
      <c r="C14" s="217" t="s">
        <v>76</v>
      </c>
      <c r="D14" s="170"/>
      <c r="E14" s="175"/>
      <c r="F14" s="185"/>
      <c r="G14" s="186"/>
      <c r="H14" s="182"/>
      <c r="I14" s="192"/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9" t="str">
        <f>C14</f>
        <v>/kopletní lajnování altetického oválu, ovál dl. 400m se 6ti drahami, rovinka dl. 130m s 8mi drahami/</v>
      </c>
      <c r="BB14" s="158"/>
      <c r="BC14" s="158"/>
      <c r="BD14" s="158"/>
      <c r="BE14" s="158"/>
      <c r="BF14" s="158"/>
      <c r="BG14" s="158"/>
      <c r="BH14" s="158"/>
    </row>
    <row r="15" spans="1:60" x14ac:dyDescent="0.2">
      <c r="A15" s="189" t="s">
        <v>61</v>
      </c>
      <c r="B15" s="165" t="s">
        <v>77</v>
      </c>
      <c r="C15" s="214" t="s">
        <v>78</v>
      </c>
      <c r="D15" s="167"/>
      <c r="E15" s="172"/>
      <c r="F15" s="187">
        <f>SUM(G16:G21)</f>
        <v>0</v>
      </c>
      <c r="G15" s="188"/>
      <c r="H15" s="179"/>
      <c r="I15" s="191"/>
      <c r="J15" s="54"/>
    </row>
    <row r="16" spans="1:60" outlineLevel="1" x14ac:dyDescent="0.2">
      <c r="A16" s="190"/>
      <c r="B16" s="163" t="s">
        <v>64</v>
      </c>
      <c r="C16" s="215"/>
      <c r="D16" s="168"/>
      <c r="E16" s="173"/>
      <c r="F16" s="180"/>
      <c r="G16" s="181"/>
      <c r="H16" s="182"/>
      <c r="I16" s="192"/>
      <c r="J16" s="157"/>
      <c r="K16" s="158">
        <v>1</v>
      </c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90">
        <v>3</v>
      </c>
      <c r="B17" s="166" t="s">
        <v>79</v>
      </c>
      <c r="C17" s="216" t="s">
        <v>80</v>
      </c>
      <c r="D17" s="169" t="s">
        <v>67</v>
      </c>
      <c r="E17" s="174">
        <v>2571.1</v>
      </c>
      <c r="F17" s="184"/>
      <c r="G17" s="183">
        <f>E17*F17</f>
        <v>0</v>
      </c>
      <c r="H17" s="182" t="s">
        <v>68</v>
      </c>
      <c r="I17" s="192" t="s">
        <v>69</v>
      </c>
      <c r="J17" s="157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>
        <v>21</v>
      </c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90"/>
      <c r="B18" s="166"/>
      <c r="C18" s="217" t="s">
        <v>70</v>
      </c>
      <c r="D18" s="170"/>
      <c r="E18" s="175"/>
      <c r="F18" s="185"/>
      <c r="G18" s="186"/>
      <c r="H18" s="182"/>
      <c r="I18" s="192"/>
      <c r="J18" s="157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9" t="str">
        <f>C18</f>
        <v>/Dodávka a pokládka nové vrstvy sportovního povrchu, vč. přípravy odkladu/</v>
      </c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90"/>
      <c r="B19" s="166"/>
      <c r="C19" s="218" t="s">
        <v>81</v>
      </c>
      <c r="D19" s="171"/>
      <c r="E19" s="176">
        <v>2571.1</v>
      </c>
      <c r="F19" s="183"/>
      <c r="G19" s="183"/>
      <c r="H19" s="182"/>
      <c r="I19" s="192"/>
      <c r="J19" s="157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90">
        <v>4</v>
      </c>
      <c r="B20" s="166" t="s">
        <v>72</v>
      </c>
      <c r="C20" s="216" t="s">
        <v>82</v>
      </c>
      <c r="D20" s="169" t="s">
        <v>74</v>
      </c>
      <c r="E20" s="174">
        <v>1</v>
      </c>
      <c r="F20" s="184"/>
      <c r="G20" s="183">
        <f>E20*F20</f>
        <v>0</v>
      </c>
      <c r="H20" s="182"/>
      <c r="I20" s="192" t="s">
        <v>75</v>
      </c>
      <c r="J20" s="157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>
        <v>21</v>
      </c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90"/>
      <c r="B21" s="166"/>
      <c r="C21" s="217" t="s">
        <v>83</v>
      </c>
      <c r="D21" s="170"/>
      <c r="E21" s="175"/>
      <c r="F21" s="185"/>
      <c r="G21" s="186"/>
      <c r="H21" s="182"/>
      <c r="I21" s="192"/>
      <c r="J21" s="157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9" t="str">
        <f>C21</f>
        <v>/Kompletní lajnování technických sektorů/</v>
      </c>
      <c r="BB21" s="158"/>
      <c r="BC21" s="158"/>
      <c r="BD21" s="158"/>
      <c r="BE21" s="158"/>
      <c r="BF21" s="158"/>
      <c r="BG21" s="158"/>
      <c r="BH21" s="158"/>
    </row>
    <row r="22" spans="1:60" x14ac:dyDescent="0.2">
      <c r="A22" s="189" t="s">
        <v>61</v>
      </c>
      <c r="B22" s="165" t="s">
        <v>84</v>
      </c>
      <c r="C22" s="214" t="s">
        <v>85</v>
      </c>
      <c r="D22" s="167"/>
      <c r="E22" s="172"/>
      <c r="F22" s="187">
        <f>SUM(G23:G23)</f>
        <v>0</v>
      </c>
      <c r="G22" s="188"/>
      <c r="H22" s="179"/>
      <c r="I22" s="191"/>
      <c r="J22" s="54"/>
    </row>
    <row r="23" spans="1:60" outlineLevel="1" x14ac:dyDescent="0.2">
      <c r="A23" s="190">
        <v>5</v>
      </c>
      <c r="B23" s="166" t="s">
        <v>86</v>
      </c>
      <c r="C23" s="216" t="s">
        <v>87</v>
      </c>
      <c r="D23" s="169" t="s">
        <v>88</v>
      </c>
      <c r="E23" s="174">
        <v>68.74324</v>
      </c>
      <c r="F23" s="184"/>
      <c r="G23" s="183">
        <f>E23*F23</f>
        <v>0</v>
      </c>
      <c r="H23" s="182"/>
      <c r="I23" s="192" t="s">
        <v>89</v>
      </c>
      <c r="J23" s="157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>
        <v>21</v>
      </c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x14ac:dyDescent="0.2">
      <c r="A24" s="189" t="s">
        <v>61</v>
      </c>
      <c r="B24" s="165" t="s">
        <v>90</v>
      </c>
      <c r="C24" s="214" t="s">
        <v>91</v>
      </c>
      <c r="D24" s="167"/>
      <c r="E24" s="172"/>
      <c r="F24" s="187">
        <f>SUM(G25:G25)</f>
        <v>0</v>
      </c>
      <c r="G24" s="188"/>
      <c r="H24" s="179"/>
      <c r="I24" s="191"/>
      <c r="J24" s="54"/>
    </row>
    <row r="25" spans="1:60" ht="13.5" outlineLevel="1" thickBot="1" x14ac:dyDescent="0.25">
      <c r="A25" s="202">
        <v>6</v>
      </c>
      <c r="B25" s="203" t="s">
        <v>92</v>
      </c>
      <c r="C25" s="219" t="s">
        <v>93</v>
      </c>
      <c r="D25" s="204" t="s">
        <v>94</v>
      </c>
      <c r="E25" s="205">
        <v>1</v>
      </c>
      <c r="F25" s="206"/>
      <c r="G25" s="207">
        <f>E25*F25</f>
        <v>0</v>
      </c>
      <c r="H25" s="208"/>
      <c r="I25" s="209" t="s">
        <v>75</v>
      </c>
      <c r="J25" s="157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>
        <v>21</v>
      </c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ht="12.75" hidden="1" customHeight="1" x14ac:dyDescent="0.2">
      <c r="A26" s="54"/>
      <c r="B26" s="61"/>
      <c r="C26" s="220"/>
      <c r="D26" s="54"/>
      <c r="E26" s="54"/>
      <c r="F26" s="54"/>
      <c r="G26" s="54"/>
      <c r="H26" s="54"/>
      <c r="I26" s="54"/>
      <c r="J26" s="54"/>
      <c r="AK26">
        <f>SUM(AK1:AK25)</f>
        <v>0</v>
      </c>
      <c r="AL26">
        <f>SUM(AL1:AL25)</f>
        <v>0</v>
      </c>
      <c r="AN26">
        <v>15</v>
      </c>
      <c r="AO26">
        <v>21</v>
      </c>
    </row>
    <row r="27" spans="1:60" ht="12.75" hidden="1" customHeight="1" x14ac:dyDescent="0.2">
      <c r="A27" s="210"/>
      <c r="B27" s="211" t="s">
        <v>95</v>
      </c>
      <c r="C27" s="221"/>
      <c r="D27" s="212"/>
      <c r="E27" s="212"/>
      <c r="F27" s="212"/>
      <c r="G27" s="213">
        <f>F8+F15+F22+F24</f>
        <v>0</v>
      </c>
      <c r="H27" s="54"/>
      <c r="I27" s="54"/>
      <c r="J27" s="54"/>
      <c r="AN27">
        <f>SUMIF(AM8:AM26,AN26,G8:G26)</f>
        <v>0</v>
      </c>
      <c r="AO27">
        <f>SUMIF(AM8:AM26,AO26,G8:G26)</f>
        <v>0</v>
      </c>
    </row>
    <row r="28" spans="1:60" ht="12.75" customHeight="1" x14ac:dyDescent="0.2">
      <c r="A28" s="54"/>
      <c r="B28" s="61"/>
      <c r="C28" s="62"/>
      <c r="D28" s="54"/>
      <c r="E28" s="54"/>
      <c r="F28" s="54"/>
      <c r="G28" s="54"/>
      <c r="H28" s="54"/>
      <c r="I28" s="54"/>
      <c r="J28" s="54"/>
    </row>
    <row r="29" spans="1:60" ht="12.75" customHeight="1" x14ac:dyDescent="0.2">
      <c r="A29" s="54"/>
      <c r="B29" s="61"/>
      <c r="C29" s="62"/>
      <c r="D29" s="54"/>
      <c r="E29" s="54"/>
      <c r="F29" s="54"/>
      <c r="G29" s="54"/>
      <c r="H29" s="54"/>
      <c r="I29" s="54"/>
      <c r="J29" s="54"/>
    </row>
    <row r="30" spans="1:60" ht="12.75" customHeight="1" x14ac:dyDescent="0.2">
      <c r="A30" s="54"/>
      <c r="B30" s="61"/>
      <c r="C30" s="62"/>
      <c r="D30" s="54"/>
      <c r="E30" s="54"/>
      <c r="F30" s="54"/>
      <c r="G30" s="54"/>
      <c r="H30" s="54"/>
      <c r="I30" s="54"/>
      <c r="J30" s="54"/>
    </row>
    <row r="31" spans="1:60" ht="12.75" customHeight="1" x14ac:dyDescent="0.2">
      <c r="A31" s="54"/>
      <c r="B31" s="61"/>
      <c r="C31" s="62"/>
      <c r="D31" s="54"/>
      <c r="E31" s="54"/>
      <c r="F31" s="54"/>
      <c r="G31" s="54"/>
      <c r="H31" s="54"/>
      <c r="I31" s="54"/>
      <c r="J31" s="54"/>
    </row>
    <row r="32" spans="1:60" ht="12.75" customHeight="1" x14ac:dyDescent="0.2">
      <c r="A32" s="54"/>
      <c r="B32" s="61"/>
      <c r="C32" s="62"/>
      <c r="D32" s="54"/>
      <c r="E32" s="54"/>
      <c r="F32" s="54"/>
      <c r="G32" s="54"/>
      <c r="H32" s="54"/>
      <c r="I32" s="54"/>
      <c r="J32" s="54"/>
    </row>
    <row r="33" spans="1:10" ht="12.75" customHeight="1" x14ac:dyDescent="0.2">
      <c r="A33" s="54"/>
      <c r="B33" s="61"/>
      <c r="C33" s="62"/>
      <c r="D33" s="54"/>
      <c r="E33" s="54"/>
      <c r="F33" s="54"/>
      <c r="G33" s="54"/>
      <c r="H33" s="54"/>
      <c r="I33" s="54"/>
      <c r="J33" s="54"/>
    </row>
    <row r="34" spans="1:10" ht="12.75" customHeight="1" x14ac:dyDescent="0.2">
      <c r="A34" s="54"/>
      <c r="B34" s="61"/>
      <c r="C34" s="62"/>
      <c r="D34" s="54"/>
      <c r="E34" s="54"/>
      <c r="F34" s="54"/>
      <c r="G34" s="54"/>
      <c r="H34" s="54"/>
      <c r="I34" s="54"/>
      <c r="J34" s="54"/>
    </row>
    <row r="35" spans="1:10" ht="12.75" customHeight="1" x14ac:dyDescent="0.2">
      <c r="A35" s="54"/>
      <c r="B35" s="61"/>
      <c r="C35" s="62"/>
      <c r="D35" s="54"/>
      <c r="E35" s="54"/>
      <c r="F35" s="54"/>
      <c r="G35" s="54"/>
      <c r="H35" s="54"/>
      <c r="I35" s="54"/>
      <c r="J35" s="54"/>
    </row>
    <row r="36" spans="1:10" ht="12.75" customHeight="1" x14ac:dyDescent="0.2">
      <c r="A36" s="54"/>
      <c r="B36" s="61"/>
      <c r="C36" s="62"/>
      <c r="D36" s="54"/>
      <c r="E36" s="54"/>
      <c r="F36" s="54"/>
      <c r="G36" s="54"/>
      <c r="H36" s="54"/>
      <c r="I36" s="54"/>
      <c r="J36" s="54"/>
    </row>
    <row r="37" spans="1:10" ht="12.75" customHeight="1" x14ac:dyDescent="0.2">
      <c r="A37" s="54"/>
      <c r="B37" s="61"/>
      <c r="C37" s="62"/>
      <c r="D37" s="54"/>
      <c r="E37" s="54"/>
      <c r="F37" s="54"/>
      <c r="G37" s="54"/>
      <c r="H37" s="54"/>
      <c r="I37" s="54"/>
      <c r="J37" s="54"/>
    </row>
    <row r="38" spans="1:10" ht="12.75" customHeight="1" x14ac:dyDescent="0.2">
      <c r="A38" s="54"/>
      <c r="B38" s="61"/>
      <c r="C38" s="62"/>
      <c r="D38" s="54"/>
      <c r="E38" s="54"/>
      <c r="F38" s="54"/>
      <c r="G38" s="54"/>
      <c r="H38" s="54"/>
      <c r="I38" s="54"/>
      <c r="J38" s="54"/>
    </row>
    <row r="39" spans="1:10" ht="12.75" customHeight="1" x14ac:dyDescent="0.2">
      <c r="A39" s="54"/>
      <c r="B39" s="61"/>
      <c r="C39" s="62"/>
      <c r="D39" s="54"/>
      <c r="E39" s="54"/>
      <c r="F39" s="54"/>
      <c r="G39" s="54"/>
      <c r="H39" s="54"/>
      <c r="I39" s="54"/>
      <c r="J39" s="54"/>
    </row>
    <row r="40" spans="1:10" ht="12.75" customHeight="1" x14ac:dyDescent="0.2">
      <c r="A40" s="54"/>
      <c r="B40" s="61"/>
      <c r="C40" s="62"/>
      <c r="D40" s="54"/>
      <c r="E40" s="54"/>
      <c r="F40" s="54"/>
      <c r="G40" s="54"/>
      <c r="H40" s="54"/>
      <c r="I40" s="54"/>
      <c r="J40" s="54"/>
    </row>
    <row r="41" spans="1:10" ht="12.75" customHeight="1" x14ac:dyDescent="0.2">
      <c r="A41" s="54"/>
      <c r="B41" s="61"/>
      <c r="C41" s="62"/>
      <c r="D41" s="54"/>
      <c r="E41" s="54"/>
      <c r="F41" s="54"/>
      <c r="G41" s="54"/>
      <c r="H41" s="54"/>
      <c r="I41" s="54"/>
      <c r="J41" s="54"/>
    </row>
    <row r="42" spans="1:10" ht="12.75" customHeight="1" x14ac:dyDescent="0.2">
      <c r="A42" s="54"/>
      <c r="B42" s="61"/>
      <c r="C42" s="62"/>
      <c r="D42" s="54"/>
      <c r="E42" s="54"/>
      <c r="F42" s="54"/>
      <c r="G42" s="54"/>
      <c r="H42" s="54"/>
      <c r="I42" s="54"/>
      <c r="J42" s="54"/>
    </row>
    <row r="43" spans="1:10" ht="12.75" customHeight="1" x14ac:dyDescent="0.2">
      <c r="A43" s="54"/>
      <c r="B43" s="61"/>
      <c r="C43" s="62"/>
      <c r="D43" s="54"/>
      <c r="E43" s="54"/>
      <c r="F43" s="54"/>
      <c r="G43" s="54"/>
      <c r="H43" s="54"/>
      <c r="I43" s="54"/>
      <c r="J43" s="54"/>
    </row>
    <row r="44" spans="1:10" ht="12.75" customHeight="1" x14ac:dyDescent="0.2">
      <c r="A44" s="54"/>
      <c r="B44" s="61"/>
      <c r="C44" s="62"/>
      <c r="D44" s="54"/>
      <c r="E44" s="54"/>
      <c r="F44" s="54"/>
      <c r="G44" s="54"/>
      <c r="H44" s="54"/>
      <c r="I44" s="54"/>
      <c r="J44" s="54"/>
    </row>
    <row r="45" spans="1:10" ht="12.75" customHeight="1" x14ac:dyDescent="0.2">
      <c r="A45" s="54"/>
      <c r="B45" s="61"/>
      <c r="C45" s="62"/>
      <c r="D45" s="54"/>
      <c r="E45" s="54"/>
      <c r="F45" s="54"/>
      <c r="G45" s="54"/>
      <c r="H45" s="54"/>
      <c r="I45" s="54"/>
      <c r="J45" s="54"/>
    </row>
    <row r="46" spans="1:10" ht="12.75" customHeight="1" x14ac:dyDescent="0.2">
      <c r="A46" s="54"/>
      <c r="B46" s="61"/>
      <c r="C46" s="62"/>
      <c r="D46" s="54"/>
      <c r="E46" s="54"/>
      <c r="F46" s="54"/>
      <c r="G46" s="54"/>
      <c r="H46" s="54"/>
      <c r="I46" s="54"/>
      <c r="J46" s="54"/>
    </row>
    <row r="47" spans="1:10" ht="12.75" customHeight="1" x14ac:dyDescent="0.2">
      <c r="A47" s="54"/>
      <c r="B47" s="61"/>
      <c r="C47" s="62"/>
      <c r="D47" s="54"/>
      <c r="E47" s="54"/>
      <c r="F47" s="54"/>
      <c r="G47" s="54"/>
      <c r="H47" s="54"/>
      <c r="I47" s="54"/>
      <c r="J47" s="54"/>
    </row>
    <row r="48" spans="1:10" ht="12.75" customHeight="1" x14ac:dyDescent="0.2">
      <c r="A48" s="54"/>
      <c r="B48" s="61"/>
      <c r="C48" s="62"/>
      <c r="D48" s="54"/>
      <c r="E48" s="54"/>
      <c r="F48" s="54"/>
      <c r="G48" s="54"/>
      <c r="H48" s="54"/>
      <c r="I48" s="54"/>
      <c r="J48" s="54"/>
    </row>
    <row r="49" spans="1:10" ht="12.75" customHeight="1" x14ac:dyDescent="0.2">
      <c r="A49" s="54"/>
      <c r="B49" s="61"/>
      <c r="C49" s="62"/>
      <c r="D49" s="54"/>
      <c r="E49" s="54"/>
      <c r="F49" s="54"/>
      <c r="G49" s="54"/>
      <c r="H49" s="54"/>
      <c r="I49" s="54"/>
      <c r="J49" s="54"/>
    </row>
    <row r="50" spans="1:10" ht="12.75" customHeight="1" x14ac:dyDescent="0.2">
      <c r="A50" s="54"/>
      <c r="B50" s="61"/>
      <c r="C50" s="62"/>
      <c r="D50" s="54"/>
      <c r="E50" s="54"/>
      <c r="F50" s="54"/>
      <c r="G50" s="54"/>
      <c r="H50" s="54"/>
      <c r="I50" s="54"/>
      <c r="J50" s="54"/>
    </row>
  </sheetData>
  <sheetProtection password="918B" sheet="1"/>
  <mergeCells count="15">
    <mergeCell ref="C21:G21"/>
    <mergeCell ref="F22:G22"/>
    <mergeCell ref="F24:G24"/>
    <mergeCell ref="B9:G9"/>
    <mergeCell ref="C11:G11"/>
    <mergeCell ref="C14:G14"/>
    <mergeCell ref="F15:G15"/>
    <mergeCell ref="B16:G16"/>
    <mergeCell ref="C18:G18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r:id="rId1"/>
  <headerFooter>
    <oddFooter>&amp;R&amp;"Arial,Obyčejné"Strana &amp;P z &amp;N&amp;L&amp;9Zpracováno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81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25">
      <c r="A1" s="95" t="s">
        <v>56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160" t="s">
        <v>43</v>
      </c>
      <c r="D2" s="97"/>
      <c r="E2" s="97"/>
      <c r="F2" s="97"/>
      <c r="G2" s="98"/>
      <c r="H2" s="54"/>
      <c r="I2" s="54"/>
      <c r="J2" s="54"/>
    </row>
    <row r="3" spans="1:60" x14ac:dyDescent="0.2">
      <c r="A3" s="57" t="s">
        <v>32</v>
      </c>
      <c r="B3" s="58" t="s">
        <v>45</v>
      </c>
      <c r="C3" s="161" t="s">
        <v>46</v>
      </c>
      <c r="D3" s="99"/>
      <c r="E3" s="99"/>
      <c r="F3" s="99"/>
      <c r="G3" s="100"/>
      <c r="H3" s="54"/>
      <c r="I3" s="54"/>
      <c r="J3" s="54"/>
    </row>
    <row r="4" spans="1:60" ht="13.5" thickBot="1" x14ac:dyDescent="0.25">
      <c r="A4" s="147" t="s">
        <v>33</v>
      </c>
      <c r="B4" s="148" t="s">
        <v>52</v>
      </c>
      <c r="C4" s="162" t="s">
        <v>54</v>
      </c>
      <c r="D4" s="149"/>
      <c r="E4" s="149"/>
      <c r="F4" s="149"/>
      <c r="G4" s="150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51" t="s">
        <v>34</v>
      </c>
      <c r="B6" s="154" t="s">
        <v>35</v>
      </c>
      <c r="C6" s="155" t="s">
        <v>36</v>
      </c>
      <c r="D6" s="152" t="s">
        <v>37</v>
      </c>
      <c r="E6" s="153" t="s">
        <v>38</v>
      </c>
      <c r="F6" s="156" t="s">
        <v>39</v>
      </c>
      <c r="G6" s="193" t="s">
        <v>40</v>
      </c>
      <c r="H6" s="194" t="s">
        <v>57</v>
      </c>
      <c r="I6" s="164" t="s">
        <v>58</v>
      </c>
      <c r="J6" s="54"/>
    </row>
    <row r="7" spans="1:60" x14ac:dyDescent="0.2">
      <c r="A7" s="195"/>
      <c r="B7" s="196" t="s">
        <v>59</v>
      </c>
      <c r="C7" s="197" t="s">
        <v>60</v>
      </c>
      <c r="D7" s="197"/>
      <c r="E7" s="198"/>
      <c r="F7" s="199"/>
      <c r="G7" s="199"/>
      <c r="H7" s="200"/>
      <c r="I7" s="201"/>
      <c r="J7" s="54"/>
    </row>
    <row r="8" spans="1:60" x14ac:dyDescent="0.2">
      <c r="A8" s="189" t="s">
        <v>61</v>
      </c>
      <c r="B8" s="165" t="s">
        <v>96</v>
      </c>
      <c r="C8" s="214" t="s">
        <v>97</v>
      </c>
      <c r="D8" s="167"/>
      <c r="E8" s="172"/>
      <c r="F8" s="177">
        <f>SUM(G9:G33)</f>
        <v>0</v>
      </c>
      <c r="G8" s="178"/>
      <c r="H8" s="179"/>
      <c r="I8" s="191"/>
      <c r="J8" s="54"/>
    </row>
    <row r="9" spans="1:60" outlineLevel="1" x14ac:dyDescent="0.2">
      <c r="A9" s="190"/>
      <c r="B9" s="163" t="s">
        <v>98</v>
      </c>
      <c r="C9" s="215"/>
      <c r="D9" s="168"/>
      <c r="E9" s="173"/>
      <c r="F9" s="180"/>
      <c r="G9" s="181"/>
      <c r="H9" s="182"/>
      <c r="I9" s="192"/>
      <c r="J9" s="157"/>
      <c r="K9" s="158">
        <v>1</v>
      </c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90"/>
      <c r="B10" s="222" t="s">
        <v>99</v>
      </c>
      <c r="C10" s="231"/>
      <c r="D10" s="224"/>
      <c r="E10" s="225"/>
      <c r="F10" s="226"/>
      <c r="G10" s="223"/>
      <c r="H10" s="182"/>
      <c r="I10" s="192"/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90"/>
      <c r="B11" s="222" t="s">
        <v>100</v>
      </c>
      <c r="C11" s="231"/>
      <c r="D11" s="224"/>
      <c r="E11" s="225"/>
      <c r="F11" s="226"/>
      <c r="G11" s="223"/>
      <c r="H11" s="182"/>
      <c r="I11" s="192"/>
      <c r="J11" s="157"/>
      <c r="K11" s="158">
        <v>2</v>
      </c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90">
        <v>1</v>
      </c>
      <c r="B12" s="166" t="s">
        <v>101</v>
      </c>
      <c r="C12" s="216" t="s">
        <v>102</v>
      </c>
      <c r="D12" s="169" t="s">
        <v>103</v>
      </c>
      <c r="E12" s="174">
        <v>385.96570000000003</v>
      </c>
      <c r="F12" s="184"/>
      <c r="G12" s="183">
        <f>E12*F12</f>
        <v>0</v>
      </c>
      <c r="H12" s="182" t="s">
        <v>104</v>
      </c>
      <c r="I12" s="192" t="s">
        <v>89</v>
      </c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>
        <v>21</v>
      </c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90"/>
      <c r="B13" s="166"/>
      <c r="C13" s="217" t="s">
        <v>105</v>
      </c>
      <c r="D13" s="170"/>
      <c r="E13" s="175"/>
      <c r="F13" s="185"/>
      <c r="G13" s="186"/>
      <c r="H13" s="182"/>
      <c r="I13" s="192"/>
      <c r="J13" s="157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9" t="str">
        <f>C13</f>
        <v>/Zahrnuje sejmutí stávajících skladeb po odstranění umělého trávníku a syntetycké podložky/</v>
      </c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90"/>
      <c r="B14" s="166"/>
      <c r="C14" s="218" t="s">
        <v>106</v>
      </c>
      <c r="D14" s="171"/>
      <c r="E14" s="176">
        <v>385.96570000000003</v>
      </c>
      <c r="F14" s="183"/>
      <c r="G14" s="183"/>
      <c r="H14" s="182"/>
      <c r="I14" s="192"/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90"/>
      <c r="B15" s="222" t="s">
        <v>107</v>
      </c>
      <c r="C15" s="231"/>
      <c r="D15" s="224"/>
      <c r="E15" s="225"/>
      <c r="F15" s="226"/>
      <c r="G15" s="223"/>
      <c r="H15" s="182"/>
      <c r="I15" s="192"/>
      <c r="J15" s="157"/>
      <c r="K15" s="158">
        <v>1</v>
      </c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outlineLevel="1" x14ac:dyDescent="0.2">
      <c r="A16" s="190"/>
      <c r="B16" s="222" t="s">
        <v>108</v>
      </c>
      <c r="C16" s="231"/>
      <c r="D16" s="224"/>
      <c r="E16" s="225"/>
      <c r="F16" s="226"/>
      <c r="G16" s="223"/>
      <c r="H16" s="182"/>
      <c r="I16" s="192"/>
      <c r="J16" s="157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90">
        <v>2</v>
      </c>
      <c r="B17" s="166" t="s">
        <v>109</v>
      </c>
      <c r="C17" s="216" t="s">
        <v>110</v>
      </c>
      <c r="D17" s="169" t="s">
        <v>103</v>
      </c>
      <c r="E17" s="174">
        <v>385.96570000000003</v>
      </c>
      <c r="F17" s="184"/>
      <c r="G17" s="183">
        <f>E17*F17</f>
        <v>0</v>
      </c>
      <c r="H17" s="182" t="s">
        <v>104</v>
      </c>
      <c r="I17" s="192" t="s">
        <v>89</v>
      </c>
      <c r="J17" s="157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>
        <v>21</v>
      </c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90"/>
      <c r="B18" s="166"/>
      <c r="C18" s="217" t="s">
        <v>111</v>
      </c>
      <c r="D18" s="170"/>
      <c r="E18" s="175"/>
      <c r="F18" s="185"/>
      <c r="G18" s="186"/>
      <c r="H18" s="182"/>
      <c r="I18" s="192"/>
      <c r="J18" s="157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9" t="str">
        <f>C18</f>
        <v>/Odvoz přebytečného výkopku na příslušnou skládku/</v>
      </c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90"/>
      <c r="B19" s="166"/>
      <c r="C19" s="218" t="s">
        <v>112</v>
      </c>
      <c r="D19" s="171"/>
      <c r="E19" s="176">
        <v>385.96570000000003</v>
      </c>
      <c r="F19" s="183"/>
      <c r="G19" s="183"/>
      <c r="H19" s="182"/>
      <c r="I19" s="192"/>
      <c r="J19" s="157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90"/>
      <c r="B20" s="222" t="s">
        <v>113</v>
      </c>
      <c r="C20" s="231"/>
      <c r="D20" s="224"/>
      <c r="E20" s="225"/>
      <c r="F20" s="226"/>
      <c r="G20" s="223"/>
      <c r="H20" s="182"/>
      <c r="I20" s="192"/>
      <c r="J20" s="157"/>
      <c r="K20" s="158">
        <v>2</v>
      </c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90">
        <v>3</v>
      </c>
      <c r="B21" s="166" t="s">
        <v>114</v>
      </c>
      <c r="C21" s="216" t="s">
        <v>115</v>
      </c>
      <c r="D21" s="169" t="s">
        <v>103</v>
      </c>
      <c r="E21" s="174">
        <v>11578.971</v>
      </c>
      <c r="F21" s="184"/>
      <c r="G21" s="183">
        <f>E21*F21</f>
        <v>0</v>
      </c>
      <c r="H21" s="182" t="s">
        <v>104</v>
      </c>
      <c r="I21" s="192" t="s">
        <v>89</v>
      </c>
      <c r="J21" s="157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>
        <v>21</v>
      </c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outlineLevel="1" x14ac:dyDescent="0.2">
      <c r="A22" s="190"/>
      <c r="B22" s="166"/>
      <c r="C22" s="217" t="s">
        <v>116</v>
      </c>
      <c r="D22" s="170"/>
      <c r="E22" s="175"/>
      <c r="F22" s="185"/>
      <c r="G22" s="186"/>
      <c r="H22" s="182"/>
      <c r="I22" s="192"/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9" t="str">
        <f>C22</f>
        <v>/příplatek k odvozu na skládku/</v>
      </c>
      <c r="BB22" s="158"/>
      <c r="BC22" s="158"/>
      <c r="BD22" s="158"/>
      <c r="BE22" s="158"/>
      <c r="BF22" s="158"/>
      <c r="BG22" s="158"/>
      <c r="BH22" s="158"/>
    </row>
    <row r="23" spans="1:60" outlineLevel="1" x14ac:dyDescent="0.2">
      <c r="A23" s="190"/>
      <c r="B23" s="166"/>
      <c r="C23" s="218" t="s">
        <v>117</v>
      </c>
      <c r="D23" s="171"/>
      <c r="E23" s="176">
        <v>11578.971</v>
      </c>
      <c r="F23" s="183"/>
      <c r="G23" s="183"/>
      <c r="H23" s="182"/>
      <c r="I23" s="192"/>
      <c r="J23" s="157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90"/>
      <c r="B24" s="222" t="s">
        <v>118</v>
      </c>
      <c r="C24" s="231"/>
      <c r="D24" s="224"/>
      <c r="E24" s="225"/>
      <c r="F24" s="226"/>
      <c r="G24" s="223"/>
      <c r="H24" s="182"/>
      <c r="I24" s="192"/>
      <c r="J24" s="157"/>
      <c r="K24" s="158">
        <v>1</v>
      </c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outlineLevel="1" x14ac:dyDescent="0.2">
      <c r="A25" s="190"/>
      <c r="B25" s="222" t="s">
        <v>119</v>
      </c>
      <c r="C25" s="231"/>
      <c r="D25" s="224"/>
      <c r="E25" s="225"/>
      <c r="F25" s="226"/>
      <c r="G25" s="223"/>
      <c r="H25" s="182"/>
      <c r="I25" s="192"/>
      <c r="J25" s="157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90">
        <v>4</v>
      </c>
      <c r="B26" s="166" t="s">
        <v>120</v>
      </c>
      <c r="C26" s="216" t="s">
        <v>121</v>
      </c>
      <c r="D26" s="169" t="s">
        <v>67</v>
      </c>
      <c r="E26" s="174">
        <v>7719.3140000000003</v>
      </c>
      <c r="F26" s="184"/>
      <c r="G26" s="183">
        <f>E26*F26</f>
        <v>0</v>
      </c>
      <c r="H26" s="182" t="s">
        <v>104</v>
      </c>
      <c r="I26" s="192" t="s">
        <v>89</v>
      </c>
      <c r="J26" s="157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>
        <v>21</v>
      </c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outlineLevel="1" x14ac:dyDescent="0.2">
      <c r="A27" s="190"/>
      <c r="B27" s="166"/>
      <c r="C27" s="217" t="s">
        <v>122</v>
      </c>
      <c r="D27" s="170"/>
      <c r="E27" s="175"/>
      <c r="F27" s="185"/>
      <c r="G27" s="186"/>
      <c r="H27" s="182"/>
      <c r="I27" s="192"/>
      <c r="J27" s="157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9" t="str">
        <f>C27</f>
        <v>/profilace podkladních vrstev/</v>
      </c>
      <c r="BB27" s="158"/>
      <c r="BC27" s="158"/>
      <c r="BD27" s="158"/>
      <c r="BE27" s="158"/>
      <c r="BF27" s="158"/>
      <c r="BG27" s="158"/>
      <c r="BH27" s="158"/>
    </row>
    <row r="28" spans="1:60" outlineLevel="1" x14ac:dyDescent="0.2">
      <c r="A28" s="190"/>
      <c r="B28" s="166"/>
      <c r="C28" s="218" t="s">
        <v>123</v>
      </c>
      <c r="D28" s="171"/>
      <c r="E28" s="176">
        <v>7746.8</v>
      </c>
      <c r="F28" s="183"/>
      <c r="G28" s="183"/>
      <c r="H28" s="182"/>
      <c r="I28" s="192"/>
      <c r="J28" s="157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90"/>
      <c r="B29" s="166"/>
      <c r="C29" s="218" t="s">
        <v>124</v>
      </c>
      <c r="D29" s="171"/>
      <c r="E29" s="176">
        <v>-27.486000000000001</v>
      </c>
      <c r="F29" s="183"/>
      <c r="G29" s="183"/>
      <c r="H29" s="182"/>
      <c r="I29" s="192"/>
      <c r="J29" s="157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90"/>
      <c r="B30" s="222" t="s">
        <v>125</v>
      </c>
      <c r="C30" s="231"/>
      <c r="D30" s="224"/>
      <c r="E30" s="225"/>
      <c r="F30" s="226"/>
      <c r="G30" s="223"/>
      <c r="H30" s="182"/>
      <c r="I30" s="192"/>
      <c r="J30" s="157"/>
      <c r="K30" s="158">
        <v>1</v>
      </c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outlineLevel="1" x14ac:dyDescent="0.2">
      <c r="A31" s="190">
        <v>5</v>
      </c>
      <c r="B31" s="166" t="s">
        <v>126</v>
      </c>
      <c r="C31" s="216" t="s">
        <v>127</v>
      </c>
      <c r="D31" s="169" t="s">
        <v>103</v>
      </c>
      <c r="E31" s="174">
        <v>385.96570000000003</v>
      </c>
      <c r="F31" s="184"/>
      <c r="G31" s="183">
        <f>E31*F31</f>
        <v>0</v>
      </c>
      <c r="H31" s="182" t="s">
        <v>104</v>
      </c>
      <c r="I31" s="192" t="s">
        <v>89</v>
      </c>
      <c r="J31" s="157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>
        <v>21</v>
      </c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</row>
    <row r="32" spans="1:60" outlineLevel="1" x14ac:dyDescent="0.2">
      <c r="A32" s="190"/>
      <c r="B32" s="166"/>
      <c r="C32" s="217" t="s">
        <v>128</v>
      </c>
      <c r="D32" s="170"/>
      <c r="E32" s="175"/>
      <c r="F32" s="185"/>
      <c r="G32" s="186"/>
      <c r="H32" s="182"/>
      <c r="I32" s="192"/>
      <c r="J32" s="157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9" t="str">
        <f>C32</f>
        <v>/poplatek za uskladnění zeminy/</v>
      </c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90"/>
      <c r="B33" s="166"/>
      <c r="C33" s="218" t="s">
        <v>112</v>
      </c>
      <c r="D33" s="171"/>
      <c r="E33" s="176">
        <v>385.96570000000003</v>
      </c>
      <c r="F33" s="183"/>
      <c r="G33" s="183"/>
      <c r="H33" s="182"/>
      <c r="I33" s="192"/>
      <c r="J33" s="157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x14ac:dyDescent="0.2">
      <c r="A34" s="189" t="s">
        <v>61</v>
      </c>
      <c r="B34" s="165" t="s">
        <v>129</v>
      </c>
      <c r="C34" s="214" t="s">
        <v>130</v>
      </c>
      <c r="D34" s="167"/>
      <c r="E34" s="172"/>
      <c r="F34" s="187">
        <f>SUM(G35:G47)</f>
        <v>0</v>
      </c>
      <c r="G34" s="188"/>
      <c r="H34" s="179"/>
      <c r="I34" s="191"/>
      <c r="J34" s="54"/>
    </row>
    <row r="35" spans="1:60" outlineLevel="1" x14ac:dyDescent="0.2">
      <c r="A35" s="190">
        <v>6</v>
      </c>
      <c r="B35" s="166" t="s">
        <v>131</v>
      </c>
      <c r="C35" s="216" t="s">
        <v>132</v>
      </c>
      <c r="D35" s="169" t="s">
        <v>67</v>
      </c>
      <c r="E35" s="174">
        <v>7719.3140000000003</v>
      </c>
      <c r="F35" s="184"/>
      <c r="G35" s="183">
        <f>E35*F35</f>
        <v>0</v>
      </c>
      <c r="H35" s="182"/>
      <c r="I35" s="192" t="s">
        <v>75</v>
      </c>
      <c r="J35" s="157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>
        <v>21</v>
      </c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outlineLevel="1" x14ac:dyDescent="0.2">
      <c r="A36" s="190"/>
      <c r="B36" s="166"/>
      <c r="C36" s="217" t="s">
        <v>133</v>
      </c>
      <c r="D36" s="170"/>
      <c r="E36" s="175"/>
      <c r="F36" s="185"/>
      <c r="G36" s="186"/>
      <c r="H36" s="182"/>
      <c r="I36" s="192"/>
      <c r="J36" s="157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9" t="str">
        <f>C36</f>
        <v>/dodávka křemičitého písku frakce 0-1mm pro kombinovaný vsyp včetně jeho zapravení/</v>
      </c>
      <c r="BB36" s="158"/>
      <c r="BC36" s="158"/>
      <c r="BD36" s="158"/>
      <c r="BE36" s="158"/>
      <c r="BF36" s="158"/>
      <c r="BG36" s="158"/>
      <c r="BH36" s="158"/>
    </row>
    <row r="37" spans="1:60" outlineLevel="1" x14ac:dyDescent="0.2">
      <c r="A37" s="190"/>
      <c r="B37" s="166"/>
      <c r="C37" s="218" t="s">
        <v>134</v>
      </c>
      <c r="D37" s="171"/>
      <c r="E37" s="176">
        <v>7719.3140000000003</v>
      </c>
      <c r="F37" s="183"/>
      <c r="G37" s="183"/>
      <c r="H37" s="182"/>
      <c r="I37" s="192"/>
      <c r="J37" s="157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outlineLevel="1" x14ac:dyDescent="0.2">
      <c r="A38" s="190">
        <v>7</v>
      </c>
      <c r="B38" s="166" t="s">
        <v>135</v>
      </c>
      <c r="C38" s="216" t="s">
        <v>136</v>
      </c>
      <c r="D38" s="169" t="s">
        <v>67</v>
      </c>
      <c r="E38" s="174">
        <v>7719.3140000000003</v>
      </c>
      <c r="F38" s="184"/>
      <c r="G38" s="183">
        <f>E38*F38</f>
        <v>0</v>
      </c>
      <c r="H38" s="182"/>
      <c r="I38" s="192" t="s">
        <v>75</v>
      </c>
      <c r="J38" s="157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>
        <v>21</v>
      </c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outlineLevel="1" x14ac:dyDescent="0.2">
      <c r="A39" s="190"/>
      <c r="B39" s="166"/>
      <c r="C39" s="217" t="s">
        <v>137</v>
      </c>
      <c r="D39" s="170"/>
      <c r="E39" s="175"/>
      <c r="F39" s="185"/>
      <c r="G39" s="186"/>
      <c r="H39" s="182"/>
      <c r="I39" s="192"/>
      <c r="J39" s="157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9" t="str">
        <f>C39</f>
        <v>/dodávka a zapravení zeleného drceného granulátu 0-2 mm/</v>
      </c>
      <c r="BB39" s="158"/>
      <c r="BC39" s="158"/>
      <c r="BD39" s="158"/>
      <c r="BE39" s="158"/>
      <c r="BF39" s="158"/>
      <c r="BG39" s="158"/>
      <c r="BH39" s="158"/>
    </row>
    <row r="40" spans="1:60" outlineLevel="1" x14ac:dyDescent="0.2">
      <c r="A40" s="190"/>
      <c r="B40" s="166"/>
      <c r="C40" s="218" t="s">
        <v>134</v>
      </c>
      <c r="D40" s="171"/>
      <c r="E40" s="176">
        <v>7719.3140000000003</v>
      </c>
      <c r="F40" s="183"/>
      <c r="G40" s="183"/>
      <c r="H40" s="182"/>
      <c r="I40" s="192"/>
      <c r="J40" s="157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outlineLevel="1" x14ac:dyDescent="0.2">
      <c r="A41" s="190">
        <v>8</v>
      </c>
      <c r="B41" s="166" t="s">
        <v>138</v>
      </c>
      <c r="C41" s="216" t="s">
        <v>139</v>
      </c>
      <c r="D41" s="169" t="s">
        <v>67</v>
      </c>
      <c r="E41" s="174">
        <v>7719.3140000000003</v>
      </c>
      <c r="F41" s="184"/>
      <c r="G41" s="183">
        <f>E41*F41</f>
        <v>0</v>
      </c>
      <c r="H41" s="182"/>
      <c r="I41" s="192" t="s">
        <v>75</v>
      </c>
      <c r="J41" s="157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8"/>
      <c r="AK41" s="158"/>
      <c r="AL41" s="158"/>
      <c r="AM41" s="158">
        <v>21</v>
      </c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ht="22.5" outlineLevel="1" x14ac:dyDescent="0.2">
      <c r="A42" s="190"/>
      <c r="B42" s="166"/>
      <c r="C42" s="217" t="s">
        <v>140</v>
      </c>
      <c r="D42" s="170"/>
      <c r="E42" s="175"/>
      <c r="F42" s="185"/>
      <c r="G42" s="186"/>
      <c r="H42" s="182"/>
      <c r="I42" s="192"/>
      <c r="J42" s="157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9" t="str">
        <f>C42</f>
        <v>/cena za dodávku a položení umělého trávníku III.generace,včetně vpravení křemičitého a gumigranulátového vsypu a lajnování,barva ZELENÁ s atestací FIFA - polyethylenové trojbarevné monofilní vlákno s vyztuženým hřbetem, 9 koncových vláken, tloušťka 200 mikronů/</v>
      </c>
      <c r="BB42" s="158"/>
      <c r="BC42" s="158"/>
      <c r="BD42" s="158"/>
      <c r="BE42" s="158"/>
      <c r="BF42" s="158"/>
      <c r="BG42" s="158"/>
      <c r="BH42" s="158"/>
    </row>
    <row r="43" spans="1:60" outlineLevel="1" x14ac:dyDescent="0.2">
      <c r="A43" s="190"/>
      <c r="B43" s="166"/>
      <c r="C43" s="218" t="s">
        <v>123</v>
      </c>
      <c r="D43" s="171"/>
      <c r="E43" s="176">
        <v>7746.8</v>
      </c>
      <c r="F43" s="183"/>
      <c r="G43" s="183"/>
      <c r="H43" s="182"/>
      <c r="I43" s="192"/>
      <c r="J43" s="157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outlineLevel="1" x14ac:dyDescent="0.2">
      <c r="A44" s="190"/>
      <c r="B44" s="166"/>
      <c r="C44" s="218" t="s">
        <v>141</v>
      </c>
      <c r="D44" s="171"/>
      <c r="E44" s="176">
        <v>-27.486000000000001</v>
      </c>
      <c r="F44" s="183"/>
      <c r="G44" s="183"/>
      <c r="H44" s="182"/>
      <c r="I44" s="192"/>
      <c r="J44" s="157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 outlineLevel="1" x14ac:dyDescent="0.2">
      <c r="A45" s="190">
        <v>9</v>
      </c>
      <c r="B45" s="166" t="s">
        <v>142</v>
      </c>
      <c r="C45" s="216" t="s">
        <v>143</v>
      </c>
      <c r="D45" s="169" t="s">
        <v>67</v>
      </c>
      <c r="E45" s="174">
        <v>7719.3140000000003</v>
      </c>
      <c r="F45" s="184"/>
      <c r="G45" s="183">
        <f>E45*F45</f>
        <v>0</v>
      </c>
      <c r="H45" s="182"/>
      <c r="I45" s="192" t="s">
        <v>75</v>
      </c>
      <c r="J45" s="157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>
        <v>21</v>
      </c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</row>
    <row r="46" spans="1:60" outlineLevel="1" x14ac:dyDescent="0.2">
      <c r="A46" s="190"/>
      <c r="B46" s="166"/>
      <c r="C46" s="217" t="s">
        <v>144</v>
      </c>
      <c r="D46" s="170"/>
      <c r="E46" s="175"/>
      <c r="F46" s="185"/>
      <c r="G46" s="186"/>
      <c r="H46" s="182"/>
      <c r="I46" s="192"/>
      <c r="J46" s="157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9" t="str">
        <f>C46</f>
        <v>/kompletní dodávka a položení syntetycké podložky/</v>
      </c>
      <c r="BB46" s="158"/>
      <c r="BC46" s="158"/>
      <c r="BD46" s="158"/>
      <c r="BE46" s="158"/>
      <c r="BF46" s="158"/>
      <c r="BG46" s="158"/>
      <c r="BH46" s="158"/>
    </row>
    <row r="47" spans="1:60" outlineLevel="1" x14ac:dyDescent="0.2">
      <c r="A47" s="190"/>
      <c r="B47" s="166"/>
      <c r="C47" s="218" t="s">
        <v>134</v>
      </c>
      <c r="D47" s="171"/>
      <c r="E47" s="176">
        <v>7719.3140000000003</v>
      </c>
      <c r="F47" s="183"/>
      <c r="G47" s="183"/>
      <c r="H47" s="182"/>
      <c r="I47" s="192"/>
      <c r="J47" s="157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x14ac:dyDescent="0.2">
      <c r="A48" s="189" t="s">
        <v>61</v>
      </c>
      <c r="B48" s="165" t="s">
        <v>145</v>
      </c>
      <c r="C48" s="214" t="s">
        <v>146</v>
      </c>
      <c r="D48" s="167"/>
      <c r="E48" s="172"/>
      <c r="F48" s="187">
        <f>SUM(G49:G56)</f>
        <v>0</v>
      </c>
      <c r="G48" s="188"/>
      <c r="H48" s="179"/>
      <c r="I48" s="191"/>
      <c r="J48" s="54"/>
    </row>
    <row r="49" spans="1:60" outlineLevel="1" x14ac:dyDescent="0.2">
      <c r="A49" s="190"/>
      <c r="B49" s="163" t="s">
        <v>147</v>
      </c>
      <c r="C49" s="215"/>
      <c r="D49" s="168"/>
      <c r="E49" s="173"/>
      <c r="F49" s="180"/>
      <c r="G49" s="181"/>
      <c r="H49" s="182"/>
      <c r="I49" s="192"/>
      <c r="J49" s="157"/>
      <c r="K49" s="158">
        <v>1</v>
      </c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</row>
    <row r="50" spans="1:60" outlineLevel="1" x14ac:dyDescent="0.2">
      <c r="A50" s="190">
        <v>10</v>
      </c>
      <c r="B50" s="166" t="s">
        <v>148</v>
      </c>
      <c r="C50" s="216" t="s">
        <v>149</v>
      </c>
      <c r="D50" s="169" t="s">
        <v>67</v>
      </c>
      <c r="E50" s="174">
        <v>7719.3140000000003</v>
      </c>
      <c r="F50" s="184"/>
      <c r="G50" s="183">
        <f>E50*F50</f>
        <v>0</v>
      </c>
      <c r="H50" s="182" t="s">
        <v>150</v>
      </c>
      <c r="I50" s="192" t="s">
        <v>89</v>
      </c>
      <c r="J50" s="157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>
        <v>21</v>
      </c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</row>
    <row r="51" spans="1:60" outlineLevel="1" x14ac:dyDescent="0.2">
      <c r="A51" s="190"/>
      <c r="B51" s="166"/>
      <c r="C51" s="217" t="s">
        <v>151</v>
      </c>
      <c r="D51" s="170"/>
      <c r="E51" s="175"/>
      <c r="F51" s="185"/>
      <c r="G51" s="186"/>
      <c r="H51" s="182"/>
      <c r="I51" s="192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9" t="str">
        <f>C51</f>
        <v>/hutněné drcené kamenivo fr.4-8mm - vyrovnávací vrstva vč. dodávky kameniva/</v>
      </c>
      <c r="BB51" s="158"/>
      <c r="BC51" s="158"/>
      <c r="BD51" s="158"/>
      <c r="BE51" s="158"/>
      <c r="BF51" s="158"/>
      <c r="BG51" s="158"/>
      <c r="BH51" s="158"/>
    </row>
    <row r="52" spans="1:60" outlineLevel="1" x14ac:dyDescent="0.2">
      <c r="A52" s="190"/>
      <c r="B52" s="166"/>
      <c r="C52" s="218" t="s">
        <v>134</v>
      </c>
      <c r="D52" s="171"/>
      <c r="E52" s="176">
        <v>7719.3140000000003</v>
      </c>
      <c r="F52" s="183"/>
      <c r="G52" s="183"/>
      <c r="H52" s="182"/>
      <c r="I52" s="192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</row>
    <row r="53" spans="1:60" outlineLevel="1" x14ac:dyDescent="0.2">
      <c r="A53" s="190"/>
      <c r="B53" s="222" t="s">
        <v>147</v>
      </c>
      <c r="C53" s="231"/>
      <c r="D53" s="224"/>
      <c r="E53" s="225"/>
      <c r="F53" s="226"/>
      <c r="G53" s="223"/>
      <c r="H53" s="182"/>
      <c r="I53" s="192"/>
      <c r="J53" s="158"/>
      <c r="K53" s="158">
        <v>1</v>
      </c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</row>
    <row r="54" spans="1:60" outlineLevel="1" x14ac:dyDescent="0.2">
      <c r="A54" s="190">
        <v>11</v>
      </c>
      <c r="B54" s="166" t="s">
        <v>152</v>
      </c>
      <c r="C54" s="216" t="s">
        <v>153</v>
      </c>
      <c r="D54" s="169" t="s">
        <v>67</v>
      </c>
      <c r="E54" s="174">
        <v>7719.3140000000003</v>
      </c>
      <c r="F54" s="184"/>
      <c r="G54" s="183">
        <f>E54*F54</f>
        <v>0</v>
      </c>
      <c r="H54" s="182" t="s">
        <v>150</v>
      </c>
      <c r="I54" s="192" t="s">
        <v>75</v>
      </c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>
        <v>21</v>
      </c>
      <c r="AN54" s="158"/>
      <c r="AO54" s="158"/>
      <c r="AP54" s="158"/>
      <c r="AQ54" s="158"/>
      <c r="AR54" s="158"/>
      <c r="AS54" s="158"/>
      <c r="AT54" s="158"/>
      <c r="AU54" s="158"/>
      <c r="AV54" s="158"/>
      <c r="AW54" s="158"/>
      <c r="AX54" s="158"/>
      <c r="AY54" s="158"/>
      <c r="AZ54" s="158"/>
      <c r="BA54" s="158"/>
      <c r="BB54" s="158"/>
      <c r="BC54" s="158"/>
      <c r="BD54" s="158"/>
      <c r="BE54" s="158"/>
      <c r="BF54" s="158"/>
      <c r="BG54" s="158"/>
      <c r="BH54" s="158"/>
    </row>
    <row r="55" spans="1:60" outlineLevel="1" x14ac:dyDescent="0.2">
      <c r="A55" s="190"/>
      <c r="B55" s="166"/>
      <c r="C55" s="217" t="s">
        <v>154</v>
      </c>
      <c r="D55" s="170"/>
      <c r="E55" s="175"/>
      <c r="F55" s="185"/>
      <c r="G55" s="186"/>
      <c r="H55" s="182"/>
      <c r="I55" s="192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9" t="str">
        <f>C55</f>
        <v>/hutněné drcené kamenivo fr.0-4mm -finální vrstva vč. dodávky kameniva/</v>
      </c>
      <c r="BB55" s="158"/>
      <c r="BC55" s="158"/>
      <c r="BD55" s="158"/>
      <c r="BE55" s="158"/>
      <c r="BF55" s="158"/>
      <c r="BG55" s="158"/>
      <c r="BH55" s="158"/>
    </row>
    <row r="56" spans="1:60" outlineLevel="1" x14ac:dyDescent="0.2">
      <c r="A56" s="190"/>
      <c r="B56" s="166"/>
      <c r="C56" s="218" t="s">
        <v>134</v>
      </c>
      <c r="D56" s="171"/>
      <c r="E56" s="176">
        <v>7719.3140000000003</v>
      </c>
      <c r="F56" s="183"/>
      <c r="G56" s="183"/>
      <c r="H56" s="182"/>
      <c r="I56" s="192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</row>
    <row r="57" spans="1:60" x14ac:dyDescent="0.2">
      <c r="A57" s="189" t="s">
        <v>61</v>
      </c>
      <c r="B57" s="165" t="s">
        <v>155</v>
      </c>
      <c r="C57" s="214" t="s">
        <v>156</v>
      </c>
      <c r="D57" s="167"/>
      <c r="E57" s="172"/>
      <c r="F57" s="187">
        <f>SUM(G58:G73)</f>
        <v>0</v>
      </c>
      <c r="G57" s="188"/>
      <c r="H57" s="179"/>
      <c r="I57" s="191"/>
    </row>
    <row r="58" spans="1:60" outlineLevel="1" x14ac:dyDescent="0.2">
      <c r="A58" s="190"/>
      <c r="B58" s="163" t="s">
        <v>157</v>
      </c>
      <c r="C58" s="215"/>
      <c r="D58" s="168"/>
      <c r="E58" s="173"/>
      <c r="F58" s="180"/>
      <c r="G58" s="181"/>
      <c r="H58" s="182"/>
      <c r="I58" s="192"/>
      <c r="J58" s="158"/>
      <c r="K58" s="158">
        <v>1</v>
      </c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158"/>
      <c r="BE58" s="158"/>
      <c r="BF58" s="158"/>
      <c r="BG58" s="158"/>
      <c r="BH58" s="158"/>
    </row>
    <row r="59" spans="1:60" outlineLevel="1" x14ac:dyDescent="0.2">
      <c r="A59" s="190">
        <v>12</v>
      </c>
      <c r="B59" s="166" t="s">
        <v>158</v>
      </c>
      <c r="C59" s="216" t="s">
        <v>159</v>
      </c>
      <c r="D59" s="169" t="s">
        <v>67</v>
      </c>
      <c r="E59" s="174">
        <v>7719.3140000000003</v>
      </c>
      <c r="F59" s="184"/>
      <c r="G59" s="183">
        <f>E59*F59</f>
        <v>0</v>
      </c>
      <c r="H59" s="182" t="s">
        <v>160</v>
      </c>
      <c r="I59" s="192" t="s">
        <v>89</v>
      </c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G59" s="158"/>
      <c r="AH59" s="158"/>
      <c r="AI59" s="158"/>
      <c r="AJ59" s="158"/>
      <c r="AK59" s="158"/>
      <c r="AL59" s="158"/>
      <c r="AM59" s="158">
        <v>21</v>
      </c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</row>
    <row r="60" spans="1:60" outlineLevel="1" x14ac:dyDescent="0.2">
      <c r="A60" s="190"/>
      <c r="B60" s="166"/>
      <c r="C60" s="217" t="s">
        <v>161</v>
      </c>
      <c r="D60" s="170"/>
      <c r="E60" s="175"/>
      <c r="F60" s="185"/>
      <c r="G60" s="186"/>
      <c r="H60" s="182"/>
      <c r="I60" s="192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59" t="str">
        <f>C60</f>
        <v>/odstranění stávajícího umělého trávníku/</v>
      </c>
      <c r="BB60" s="158"/>
      <c r="BC60" s="158"/>
      <c r="BD60" s="158"/>
      <c r="BE60" s="158"/>
      <c r="BF60" s="158"/>
      <c r="BG60" s="158"/>
      <c r="BH60" s="158"/>
    </row>
    <row r="61" spans="1:60" outlineLevel="1" x14ac:dyDescent="0.2">
      <c r="A61" s="190"/>
      <c r="B61" s="166"/>
      <c r="C61" s="218" t="s">
        <v>134</v>
      </c>
      <c r="D61" s="171"/>
      <c r="E61" s="176">
        <v>7719.3140000000003</v>
      </c>
      <c r="F61" s="183"/>
      <c r="G61" s="183"/>
      <c r="H61" s="182"/>
      <c r="I61" s="192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</row>
    <row r="62" spans="1:60" outlineLevel="1" x14ac:dyDescent="0.2">
      <c r="A62" s="190">
        <v>13</v>
      </c>
      <c r="B62" s="166" t="s">
        <v>162</v>
      </c>
      <c r="C62" s="216" t="s">
        <v>163</v>
      </c>
      <c r="D62" s="169" t="s">
        <v>67</v>
      </c>
      <c r="E62" s="174">
        <v>7719.3140000000003</v>
      </c>
      <c r="F62" s="184"/>
      <c r="G62" s="183">
        <f>E62*F62</f>
        <v>0</v>
      </c>
      <c r="H62" s="182"/>
      <c r="I62" s="192" t="s">
        <v>75</v>
      </c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>
        <v>21</v>
      </c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</row>
    <row r="63" spans="1:60" outlineLevel="1" x14ac:dyDescent="0.2">
      <c r="A63" s="190"/>
      <c r="B63" s="166"/>
      <c r="C63" s="217" t="s">
        <v>164</v>
      </c>
      <c r="D63" s="170"/>
      <c r="E63" s="175"/>
      <c r="F63" s="185"/>
      <c r="G63" s="186"/>
      <c r="H63" s="182"/>
      <c r="I63" s="192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8"/>
      <c r="AY63" s="158"/>
      <c r="AZ63" s="158"/>
      <c r="BA63" s="159" t="str">
        <f>C63</f>
        <v>/Odstranění stávající syntetycké podložky/</v>
      </c>
      <c r="BB63" s="158"/>
      <c r="BC63" s="158"/>
      <c r="BD63" s="158"/>
      <c r="BE63" s="158"/>
      <c r="BF63" s="158"/>
      <c r="BG63" s="158"/>
      <c r="BH63" s="158"/>
    </row>
    <row r="64" spans="1:60" outlineLevel="1" x14ac:dyDescent="0.2">
      <c r="A64" s="190"/>
      <c r="B64" s="166"/>
      <c r="C64" s="218" t="s">
        <v>134</v>
      </c>
      <c r="D64" s="171"/>
      <c r="E64" s="176">
        <v>7719.3140000000003</v>
      </c>
      <c r="F64" s="183"/>
      <c r="G64" s="183"/>
      <c r="H64" s="182"/>
      <c r="I64" s="192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  <c r="AV64" s="158"/>
      <c r="AW64" s="158"/>
      <c r="AX64" s="158"/>
      <c r="AY64" s="158"/>
      <c r="AZ64" s="158"/>
      <c r="BA64" s="158"/>
      <c r="BB64" s="158"/>
      <c r="BC64" s="158"/>
      <c r="BD64" s="158"/>
      <c r="BE64" s="158"/>
      <c r="BF64" s="158"/>
      <c r="BG64" s="158"/>
      <c r="BH64" s="158"/>
    </row>
    <row r="65" spans="1:60" outlineLevel="1" x14ac:dyDescent="0.2">
      <c r="A65" s="190"/>
      <c r="B65" s="222" t="s">
        <v>165</v>
      </c>
      <c r="C65" s="231"/>
      <c r="D65" s="224"/>
      <c r="E65" s="225"/>
      <c r="F65" s="226"/>
      <c r="G65" s="223"/>
      <c r="H65" s="182"/>
      <c r="I65" s="192"/>
      <c r="J65" s="158"/>
      <c r="K65" s="158">
        <v>1</v>
      </c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/>
      <c r="AQ65" s="158"/>
      <c r="AR65" s="158"/>
      <c r="AS65" s="158"/>
      <c r="AT65" s="158"/>
      <c r="AU65" s="158"/>
      <c r="AV65" s="158"/>
      <c r="AW65" s="158"/>
      <c r="AX65" s="158"/>
      <c r="AY65" s="158"/>
      <c r="AZ65" s="158"/>
      <c r="BA65" s="158"/>
      <c r="BB65" s="158"/>
      <c r="BC65" s="158"/>
      <c r="BD65" s="158"/>
      <c r="BE65" s="158"/>
      <c r="BF65" s="158"/>
      <c r="BG65" s="158"/>
      <c r="BH65" s="158"/>
    </row>
    <row r="66" spans="1:60" outlineLevel="1" x14ac:dyDescent="0.2">
      <c r="A66" s="190">
        <v>14</v>
      </c>
      <c r="B66" s="166" t="s">
        <v>166</v>
      </c>
      <c r="C66" s="216" t="s">
        <v>167</v>
      </c>
      <c r="D66" s="169" t="s">
        <v>88</v>
      </c>
      <c r="E66" s="174">
        <v>540.35198000000003</v>
      </c>
      <c r="F66" s="184"/>
      <c r="G66" s="183">
        <f>E66*F66</f>
        <v>0</v>
      </c>
      <c r="H66" s="182" t="s">
        <v>168</v>
      </c>
      <c r="I66" s="192" t="s">
        <v>89</v>
      </c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58"/>
      <c r="AH66" s="158"/>
      <c r="AI66" s="158"/>
      <c r="AJ66" s="158"/>
      <c r="AK66" s="158"/>
      <c r="AL66" s="158"/>
      <c r="AM66" s="158">
        <v>21</v>
      </c>
      <c r="AN66" s="158"/>
      <c r="AO66" s="158"/>
      <c r="AP66" s="158"/>
      <c r="AQ66" s="158"/>
      <c r="AR66" s="158"/>
      <c r="AS66" s="158"/>
      <c r="AT66" s="158"/>
      <c r="AU66" s="158"/>
      <c r="AV66" s="158"/>
      <c r="AW66" s="158"/>
      <c r="AX66" s="158"/>
      <c r="AY66" s="158"/>
      <c r="AZ66" s="158"/>
      <c r="BA66" s="158"/>
      <c r="BB66" s="158"/>
      <c r="BC66" s="158"/>
      <c r="BD66" s="158"/>
      <c r="BE66" s="158"/>
      <c r="BF66" s="158"/>
      <c r="BG66" s="158"/>
      <c r="BH66" s="158"/>
    </row>
    <row r="67" spans="1:60" outlineLevel="1" x14ac:dyDescent="0.2">
      <c r="A67" s="190"/>
      <c r="B67" s="222" t="s">
        <v>169</v>
      </c>
      <c r="C67" s="231"/>
      <c r="D67" s="224"/>
      <c r="E67" s="225"/>
      <c r="F67" s="226"/>
      <c r="G67" s="223"/>
      <c r="H67" s="182"/>
      <c r="I67" s="192"/>
      <c r="J67" s="158"/>
      <c r="K67" s="158">
        <v>1</v>
      </c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158"/>
      <c r="AT67" s="158"/>
      <c r="AU67" s="158"/>
      <c r="AV67" s="158"/>
      <c r="AW67" s="158"/>
      <c r="AX67" s="158"/>
      <c r="AY67" s="158"/>
      <c r="AZ67" s="158"/>
      <c r="BA67" s="158"/>
      <c r="BB67" s="158"/>
      <c r="BC67" s="158"/>
      <c r="BD67" s="158"/>
      <c r="BE67" s="158"/>
      <c r="BF67" s="158"/>
      <c r="BG67" s="158"/>
      <c r="BH67" s="158"/>
    </row>
    <row r="68" spans="1:60" outlineLevel="1" x14ac:dyDescent="0.2">
      <c r="A68" s="190">
        <v>15</v>
      </c>
      <c r="B68" s="166" t="s">
        <v>170</v>
      </c>
      <c r="C68" s="216" t="s">
        <v>171</v>
      </c>
      <c r="D68" s="169" t="s">
        <v>88</v>
      </c>
      <c r="E68" s="174">
        <v>540.35198000000003</v>
      </c>
      <c r="F68" s="184"/>
      <c r="G68" s="183">
        <f>E68*F68</f>
        <v>0</v>
      </c>
      <c r="H68" s="182" t="s">
        <v>168</v>
      </c>
      <c r="I68" s="192" t="s">
        <v>89</v>
      </c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>
        <v>21</v>
      </c>
      <c r="AN68" s="158"/>
      <c r="AO68" s="158"/>
      <c r="AP68" s="158"/>
      <c r="AQ68" s="158"/>
      <c r="AR68" s="158"/>
      <c r="AS68" s="158"/>
      <c r="AT68" s="158"/>
      <c r="AU68" s="158"/>
      <c r="AV68" s="158"/>
      <c r="AW68" s="158"/>
      <c r="AX68" s="158"/>
      <c r="AY68" s="158"/>
      <c r="AZ68" s="158"/>
      <c r="BA68" s="158"/>
      <c r="BB68" s="158"/>
      <c r="BC68" s="158"/>
      <c r="BD68" s="158"/>
      <c r="BE68" s="158"/>
      <c r="BF68" s="158"/>
      <c r="BG68" s="158"/>
      <c r="BH68" s="158"/>
    </row>
    <row r="69" spans="1:60" outlineLevel="1" x14ac:dyDescent="0.2">
      <c r="A69" s="190"/>
      <c r="B69" s="166"/>
      <c r="C69" s="217" t="s">
        <v>172</v>
      </c>
      <c r="D69" s="170"/>
      <c r="E69" s="175"/>
      <c r="F69" s="185"/>
      <c r="G69" s="186"/>
      <c r="H69" s="182"/>
      <c r="I69" s="192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P69" s="158"/>
      <c r="AQ69" s="158"/>
      <c r="AR69" s="158"/>
      <c r="AS69" s="158"/>
      <c r="AT69" s="158"/>
      <c r="AU69" s="158"/>
      <c r="AV69" s="158"/>
      <c r="AW69" s="158"/>
      <c r="AX69" s="158"/>
      <c r="AY69" s="158"/>
      <c r="AZ69" s="158"/>
      <c r="BA69" s="159" t="str">
        <f>C69</f>
        <v>Včetně naložení na dopravní prostředek a složení na skládku, bez poplatku za skládku.</v>
      </c>
      <c r="BB69" s="158"/>
      <c r="BC69" s="158"/>
      <c r="BD69" s="158"/>
      <c r="BE69" s="158"/>
      <c r="BF69" s="158"/>
      <c r="BG69" s="158"/>
      <c r="BH69" s="158"/>
    </row>
    <row r="70" spans="1:60" outlineLevel="1" x14ac:dyDescent="0.2">
      <c r="A70" s="190">
        <v>16</v>
      </c>
      <c r="B70" s="166" t="s">
        <v>173</v>
      </c>
      <c r="C70" s="216" t="s">
        <v>174</v>
      </c>
      <c r="D70" s="169" t="s">
        <v>88</v>
      </c>
      <c r="E70" s="174">
        <v>540.35198000000003</v>
      </c>
      <c r="F70" s="184"/>
      <c r="G70" s="183">
        <f>E70*F70</f>
        <v>0</v>
      </c>
      <c r="H70" s="182" t="s">
        <v>168</v>
      </c>
      <c r="I70" s="192" t="s">
        <v>89</v>
      </c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  <c r="AC70" s="158"/>
      <c r="AD70" s="158"/>
      <c r="AE70" s="158"/>
      <c r="AF70" s="158"/>
      <c r="AG70" s="158"/>
      <c r="AH70" s="158"/>
      <c r="AI70" s="158"/>
      <c r="AJ70" s="158"/>
      <c r="AK70" s="158"/>
      <c r="AL70" s="158"/>
      <c r="AM70" s="158">
        <v>21</v>
      </c>
      <c r="AN70" s="158"/>
      <c r="AO70" s="158"/>
      <c r="AP70" s="158"/>
      <c r="AQ70" s="158"/>
      <c r="AR70" s="158"/>
      <c r="AS70" s="158"/>
      <c r="AT70" s="158"/>
      <c r="AU70" s="158"/>
      <c r="AV70" s="158"/>
      <c r="AW70" s="158"/>
      <c r="AX70" s="158"/>
      <c r="AY70" s="158"/>
      <c r="AZ70" s="158"/>
      <c r="BA70" s="158"/>
      <c r="BB70" s="158"/>
      <c r="BC70" s="158"/>
      <c r="BD70" s="158"/>
      <c r="BE70" s="158"/>
      <c r="BF70" s="158"/>
      <c r="BG70" s="158"/>
      <c r="BH70" s="158"/>
    </row>
    <row r="71" spans="1:60" outlineLevel="1" x14ac:dyDescent="0.2">
      <c r="A71" s="190"/>
      <c r="B71" s="222" t="s">
        <v>175</v>
      </c>
      <c r="C71" s="231"/>
      <c r="D71" s="224"/>
      <c r="E71" s="225"/>
      <c r="F71" s="226"/>
      <c r="G71" s="223"/>
      <c r="H71" s="182"/>
      <c r="I71" s="192"/>
      <c r="J71" s="158"/>
      <c r="K71" s="158">
        <v>1</v>
      </c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  <c r="AC71" s="158"/>
      <c r="AD71" s="158"/>
      <c r="AE71" s="158"/>
      <c r="AF71" s="158"/>
      <c r="AG71" s="158"/>
      <c r="AH71" s="158"/>
      <c r="AI71" s="158"/>
      <c r="AJ71" s="158"/>
      <c r="AK71" s="158"/>
      <c r="AL71" s="158"/>
      <c r="AM71" s="158"/>
      <c r="AN71" s="158"/>
      <c r="AO71" s="158"/>
      <c r="AP71" s="158"/>
      <c r="AQ71" s="158"/>
      <c r="AR71" s="158"/>
      <c r="AS71" s="158"/>
      <c r="AT71" s="158"/>
      <c r="AU71" s="158"/>
      <c r="AV71" s="158"/>
      <c r="AW71" s="158"/>
      <c r="AX71" s="158"/>
      <c r="AY71" s="158"/>
      <c r="AZ71" s="158"/>
      <c r="BA71" s="158"/>
      <c r="BB71" s="158"/>
      <c r="BC71" s="158"/>
      <c r="BD71" s="158"/>
      <c r="BE71" s="158"/>
      <c r="BF71" s="158"/>
      <c r="BG71" s="158"/>
      <c r="BH71" s="158"/>
    </row>
    <row r="72" spans="1:60" outlineLevel="1" x14ac:dyDescent="0.2">
      <c r="A72" s="190">
        <v>17</v>
      </c>
      <c r="B72" s="166" t="s">
        <v>176</v>
      </c>
      <c r="C72" s="216" t="s">
        <v>177</v>
      </c>
      <c r="D72" s="169" t="s">
        <v>88</v>
      </c>
      <c r="E72" s="174">
        <v>540.35198000000003</v>
      </c>
      <c r="F72" s="184"/>
      <c r="G72" s="183">
        <f>E72*F72</f>
        <v>0</v>
      </c>
      <c r="H72" s="182" t="s">
        <v>168</v>
      </c>
      <c r="I72" s="192" t="s">
        <v>89</v>
      </c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>
        <v>21</v>
      </c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</row>
    <row r="73" spans="1:60" outlineLevel="1" x14ac:dyDescent="0.2">
      <c r="A73" s="190"/>
      <c r="B73" s="166"/>
      <c r="C73" s="217" t="s">
        <v>178</v>
      </c>
      <c r="D73" s="170"/>
      <c r="E73" s="175"/>
      <c r="F73" s="185"/>
      <c r="G73" s="186"/>
      <c r="H73" s="182"/>
      <c r="I73" s="192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  <c r="AC73" s="158"/>
      <c r="AD73" s="158"/>
      <c r="AE73" s="158"/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P73" s="158"/>
      <c r="AQ73" s="158"/>
      <c r="AR73" s="158"/>
      <c r="AS73" s="158"/>
      <c r="AT73" s="158"/>
      <c r="AU73" s="158"/>
      <c r="AV73" s="158"/>
      <c r="AW73" s="158"/>
      <c r="AX73" s="158"/>
      <c r="AY73" s="158"/>
      <c r="AZ73" s="158"/>
      <c r="BA73" s="159" t="str">
        <f>C73</f>
        <v>Včetně případného složení na staveništní deponii.</v>
      </c>
      <c r="BB73" s="158"/>
      <c r="BC73" s="158"/>
      <c r="BD73" s="158"/>
      <c r="BE73" s="158"/>
      <c r="BF73" s="158"/>
      <c r="BG73" s="158"/>
      <c r="BH73" s="158"/>
    </row>
    <row r="74" spans="1:60" x14ac:dyDescent="0.2">
      <c r="A74" s="189" t="s">
        <v>61</v>
      </c>
      <c r="B74" s="165" t="s">
        <v>84</v>
      </c>
      <c r="C74" s="214" t="s">
        <v>179</v>
      </c>
      <c r="D74" s="167"/>
      <c r="E74" s="172"/>
      <c r="F74" s="187">
        <f>SUM(G75:G75)</f>
        <v>0</v>
      </c>
      <c r="G74" s="188"/>
      <c r="H74" s="179"/>
      <c r="I74" s="191"/>
    </row>
    <row r="75" spans="1:60" outlineLevel="1" x14ac:dyDescent="0.2">
      <c r="A75" s="190">
        <v>18</v>
      </c>
      <c r="B75" s="166" t="s">
        <v>180</v>
      </c>
      <c r="C75" s="216" t="s">
        <v>181</v>
      </c>
      <c r="D75" s="169" t="s">
        <v>88</v>
      </c>
      <c r="E75" s="174">
        <v>1683.81396</v>
      </c>
      <c r="F75" s="184"/>
      <c r="G75" s="183">
        <f>E75*F75</f>
        <v>0</v>
      </c>
      <c r="H75" s="182"/>
      <c r="I75" s="192" t="s">
        <v>89</v>
      </c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>
        <v>21</v>
      </c>
      <c r="AN75" s="158"/>
      <c r="AO75" s="158"/>
      <c r="AP75" s="158"/>
      <c r="AQ75" s="158"/>
      <c r="AR75" s="158"/>
      <c r="AS75" s="158"/>
      <c r="AT75" s="158"/>
      <c r="AU75" s="158"/>
      <c r="AV75" s="158"/>
      <c r="AW75" s="158"/>
      <c r="AX75" s="158"/>
      <c r="AY75" s="158"/>
      <c r="AZ75" s="158"/>
      <c r="BA75" s="158"/>
      <c r="BB75" s="158"/>
      <c r="BC75" s="158"/>
      <c r="BD75" s="158"/>
      <c r="BE75" s="158"/>
      <c r="BF75" s="158"/>
      <c r="BG75" s="158"/>
      <c r="BH75" s="158"/>
    </row>
    <row r="76" spans="1:60" x14ac:dyDescent="0.2">
      <c r="A76" s="189" t="s">
        <v>61</v>
      </c>
      <c r="B76" s="165" t="s">
        <v>90</v>
      </c>
      <c r="C76" s="214" t="s">
        <v>91</v>
      </c>
      <c r="D76" s="167"/>
      <c r="E76" s="172"/>
      <c r="F76" s="187">
        <f>SUM(G77:G79)</f>
        <v>0</v>
      </c>
      <c r="G76" s="188"/>
      <c r="H76" s="179"/>
      <c r="I76" s="191"/>
    </row>
    <row r="77" spans="1:60" outlineLevel="1" x14ac:dyDescent="0.2">
      <c r="A77" s="190">
        <v>19</v>
      </c>
      <c r="B77" s="166" t="s">
        <v>182</v>
      </c>
      <c r="C77" s="216" t="s">
        <v>183</v>
      </c>
      <c r="D77" s="169" t="s">
        <v>94</v>
      </c>
      <c r="E77" s="174">
        <v>1</v>
      </c>
      <c r="F77" s="184"/>
      <c r="G77" s="183">
        <f>E77*F77</f>
        <v>0</v>
      </c>
      <c r="H77" s="182"/>
      <c r="I77" s="192" t="s">
        <v>75</v>
      </c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8"/>
      <c r="AL77" s="158"/>
      <c r="AM77" s="158">
        <v>21</v>
      </c>
      <c r="AN77" s="158"/>
      <c r="AO77" s="158"/>
      <c r="AP77" s="158"/>
      <c r="AQ77" s="158"/>
      <c r="AR77" s="158"/>
      <c r="AS77" s="158"/>
      <c r="AT77" s="158"/>
      <c r="AU77" s="158"/>
      <c r="AV77" s="158"/>
      <c r="AW77" s="158"/>
      <c r="AX77" s="158"/>
      <c r="AY77" s="158"/>
      <c r="AZ77" s="158"/>
      <c r="BA77" s="158"/>
      <c r="BB77" s="158"/>
      <c r="BC77" s="158"/>
      <c r="BD77" s="158"/>
      <c r="BE77" s="158"/>
      <c r="BF77" s="158"/>
      <c r="BG77" s="158"/>
      <c r="BH77" s="158"/>
    </row>
    <row r="78" spans="1:60" outlineLevel="1" x14ac:dyDescent="0.2">
      <c r="A78" s="190">
        <v>20</v>
      </c>
      <c r="B78" s="166" t="s">
        <v>184</v>
      </c>
      <c r="C78" s="216" t="s">
        <v>185</v>
      </c>
      <c r="D78" s="169" t="s">
        <v>94</v>
      </c>
      <c r="E78" s="174">
        <v>1</v>
      </c>
      <c r="F78" s="184"/>
      <c r="G78" s="183">
        <f>E78*F78</f>
        <v>0</v>
      </c>
      <c r="H78" s="182"/>
      <c r="I78" s="192" t="s">
        <v>75</v>
      </c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  <c r="AF78" s="158"/>
      <c r="AG78" s="158"/>
      <c r="AH78" s="158"/>
      <c r="AI78" s="158"/>
      <c r="AJ78" s="158"/>
      <c r="AK78" s="158"/>
      <c r="AL78" s="158"/>
      <c r="AM78" s="158">
        <v>21</v>
      </c>
      <c r="AN78" s="158"/>
      <c r="AO78" s="158"/>
      <c r="AP78" s="158"/>
      <c r="AQ78" s="158"/>
      <c r="AR78" s="158"/>
      <c r="AS78" s="158"/>
      <c r="AT78" s="158"/>
      <c r="AU78" s="158"/>
      <c r="AV78" s="158"/>
      <c r="AW78" s="158"/>
      <c r="AX78" s="158"/>
      <c r="AY78" s="158"/>
      <c r="AZ78" s="158"/>
      <c r="BA78" s="158"/>
      <c r="BB78" s="158"/>
      <c r="BC78" s="158"/>
      <c r="BD78" s="158"/>
      <c r="BE78" s="158"/>
      <c r="BF78" s="158"/>
      <c r="BG78" s="158"/>
      <c r="BH78" s="158"/>
    </row>
    <row r="79" spans="1:60" ht="13.5" outlineLevel="1" thickBot="1" x14ac:dyDescent="0.25">
      <c r="A79" s="202">
        <v>21</v>
      </c>
      <c r="B79" s="203" t="s">
        <v>92</v>
      </c>
      <c r="C79" s="219" t="s">
        <v>93</v>
      </c>
      <c r="D79" s="204" t="s">
        <v>94</v>
      </c>
      <c r="E79" s="205">
        <v>1</v>
      </c>
      <c r="F79" s="206"/>
      <c r="G79" s="207">
        <f>E79*F79</f>
        <v>0</v>
      </c>
      <c r="H79" s="208"/>
      <c r="I79" s="209" t="s">
        <v>75</v>
      </c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8"/>
      <c r="AM79" s="158">
        <v>21</v>
      </c>
      <c r="AN79" s="158"/>
      <c r="AO79" s="158"/>
      <c r="AP79" s="158"/>
      <c r="AQ79" s="158"/>
      <c r="AR79" s="158"/>
      <c r="AS79" s="158"/>
      <c r="AT79" s="158"/>
      <c r="AU79" s="158"/>
      <c r="AV79" s="158"/>
      <c r="AW79" s="158"/>
      <c r="AX79" s="158"/>
      <c r="AY79" s="158"/>
      <c r="AZ79" s="158"/>
      <c r="BA79" s="158"/>
      <c r="BB79" s="158"/>
      <c r="BC79" s="158"/>
      <c r="BD79" s="158"/>
      <c r="BE79" s="158"/>
      <c r="BF79" s="158"/>
      <c r="BG79" s="158"/>
      <c r="BH79" s="158"/>
    </row>
    <row r="80" spans="1:60" hidden="1" x14ac:dyDescent="0.2">
      <c r="C80" s="232"/>
      <c r="AK80">
        <f>SUM(AK1:AK79)</f>
        <v>0</v>
      </c>
      <c r="AL80">
        <f>SUM(AL1:AL79)</f>
        <v>0</v>
      </c>
      <c r="AN80">
        <v>15</v>
      </c>
      <c r="AO80">
        <v>21</v>
      </c>
    </row>
    <row r="81" spans="1:41" ht="13.5" hidden="1" thickBot="1" x14ac:dyDescent="0.25">
      <c r="A81" s="227"/>
      <c r="B81" s="228" t="s">
        <v>95</v>
      </c>
      <c r="C81" s="233"/>
      <c r="D81" s="229"/>
      <c r="E81" s="229"/>
      <c r="F81" s="229"/>
      <c r="G81" s="230">
        <f>F8+F34+F48+F57+F74+F76</f>
        <v>0</v>
      </c>
      <c r="AN81">
        <f>SUMIF(AM8:AM80,AN80,G8:G80)</f>
        <v>0</v>
      </c>
      <c r="AO81">
        <f>SUMIF(AM8:AM80,AO80,G8:G80)</f>
        <v>0</v>
      </c>
    </row>
  </sheetData>
  <sheetProtection password="918B" sheet="1"/>
  <mergeCells count="41">
    <mergeCell ref="C69:G69"/>
    <mergeCell ref="B71:G71"/>
    <mergeCell ref="C73:G73"/>
    <mergeCell ref="F74:G74"/>
    <mergeCell ref="F76:G76"/>
    <mergeCell ref="F57:G57"/>
    <mergeCell ref="B58:G58"/>
    <mergeCell ref="C60:G60"/>
    <mergeCell ref="C63:G63"/>
    <mergeCell ref="B65:G65"/>
    <mergeCell ref="B67:G67"/>
    <mergeCell ref="C46:G46"/>
    <mergeCell ref="F48:G48"/>
    <mergeCell ref="B49:G49"/>
    <mergeCell ref="C51:G51"/>
    <mergeCell ref="B53:G53"/>
    <mergeCell ref="C55:G55"/>
    <mergeCell ref="B30:G30"/>
    <mergeCell ref="C32:G32"/>
    <mergeCell ref="F34:G34"/>
    <mergeCell ref="C36:G36"/>
    <mergeCell ref="C39:G39"/>
    <mergeCell ref="C42:G42"/>
    <mergeCell ref="C18:G18"/>
    <mergeCell ref="B20:G20"/>
    <mergeCell ref="C22:G22"/>
    <mergeCell ref="B24:G24"/>
    <mergeCell ref="B25:G25"/>
    <mergeCell ref="C27:G27"/>
    <mergeCell ref="B9:G9"/>
    <mergeCell ref="B10:G10"/>
    <mergeCell ref="B11:G11"/>
    <mergeCell ref="C13:G13"/>
    <mergeCell ref="B15:G15"/>
    <mergeCell ref="B16:G16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r:id="rId1"/>
  <headerFooter>
    <oddFooter>&amp;R&amp;"Arial,Obyčejné"Strana &amp;P z &amp;N&amp;L&amp;9Zpracováno programem &amp;"Arial CE,Tučné"BUILDpower S,  © RTS, a.s.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E2C731E3D44441B020D3C846022277" ma:contentTypeVersion="0" ma:contentTypeDescription="Vytvoří nový dokument" ma:contentTypeScope="" ma:versionID="4981771deb8b19f3acfd43a3c08be36a">
  <xsd:schema xmlns:xsd="http://www.w3.org/2001/XMLSchema" xmlns:xs="http://www.w3.org/2001/XMLSchema" xmlns:p="http://schemas.microsoft.com/office/2006/metadata/properties" xmlns:ns2="34c71ef0-4067-41da-ac56-92115686f297" targetNamespace="http://schemas.microsoft.com/office/2006/metadata/properties" ma:root="true" ma:fieldsID="27abc1fd1d7ff32d3694ccd0ac334304" ns2:_="">
    <xsd:import namespace="34c71ef0-4067-41da-ac56-92115686f29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c71ef0-4067-41da-ac56-92115686f29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4c71ef0-4067-41da-ac56-92115686f297">Q4C7HCYWQS5Z-917-289090</_dlc_DocId>
    <_dlc_DocIdUrl xmlns="34c71ef0-4067-41da-ac56-92115686f297">
      <Url>http://01ekklapl:88/Firma/_layouts/DocIdRedir.aspx?ID=Q4C7HCYWQS5Z-917-289090</Url>
      <Description>Q4C7HCYWQS5Z-917-289090</Description>
    </_dlc_DocIdUrl>
  </documentManagement>
</p:properties>
</file>

<file path=customXml/itemProps1.xml><?xml version="1.0" encoding="utf-8"?>
<ds:datastoreItem xmlns:ds="http://schemas.openxmlformats.org/officeDocument/2006/customXml" ds:itemID="{B9AA349A-F8ED-4B00-AD3F-02F512BCFB5F}"/>
</file>

<file path=customXml/itemProps2.xml><?xml version="1.0" encoding="utf-8"?>
<ds:datastoreItem xmlns:ds="http://schemas.openxmlformats.org/officeDocument/2006/customXml" ds:itemID="{DC768007-75A3-416C-817C-BDA3223290ED}"/>
</file>

<file path=customXml/itemProps3.xml><?xml version="1.0" encoding="utf-8"?>
<ds:datastoreItem xmlns:ds="http://schemas.openxmlformats.org/officeDocument/2006/customXml" ds:itemID="{DAE9B350-9B33-4577-85BD-41A81B2AE31B}"/>
</file>

<file path=customXml/itemProps4.xml><?xml version="1.0" encoding="utf-8"?>
<ds:datastoreItem xmlns:ds="http://schemas.openxmlformats.org/officeDocument/2006/customXml" ds:itemID="{7564BDEA-2D39-4F79-BEA8-57FE01E8DA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19</vt:i4>
      </vt:variant>
    </vt:vector>
  </HeadingPairs>
  <TitlesOfParts>
    <vt:vector size="26" baseType="lpstr">
      <vt:lpstr>Uchazeč</vt:lpstr>
      <vt:lpstr>Stavba</vt:lpstr>
      <vt:lpstr>VzorObjekt</vt:lpstr>
      <vt:lpstr>VzorPolozky</vt:lpstr>
      <vt:lpstr>Rekapitulace Objekt 02</vt:lpstr>
      <vt:lpstr>02 2014VŘ130 Pol</vt:lpstr>
      <vt:lpstr>02 2014VŘ130 P1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'02 2014VŘ130 P1'!Oblast_tisku</vt:lpstr>
      <vt:lpstr>'02 2014VŘ130 Pol'!Oblast_tisku</vt:lpstr>
      <vt:lpstr>'Rekapitulace Objekt 02'!Oblast_tisku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Remeš</dc:creator>
  <cp:lastModifiedBy>Martin Remeš</cp:lastModifiedBy>
  <cp:lastPrinted>2012-06-29T07:38:16Z</cp:lastPrinted>
  <dcterms:created xsi:type="dcterms:W3CDTF">2009-04-08T07:15:50Z</dcterms:created>
  <dcterms:modified xsi:type="dcterms:W3CDTF">2014-06-04T08:03:21Z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0x010100B6E2C731E3D44441B020D3C846022277</vt:lpwstr>
  </property>
  <property fmtid="{D5CDD505-2E9C-101B-9397-08002B2CF9AE}" pid="3" name="_dlc_DocIdItemGuid">
    <vt:lpwstr>f075b635-318a-4aff-846a-822386ef54d9</vt:lpwstr>
  </property>
</Properties>
</file>